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1"/>
  </bookViews>
  <sheets>
    <sheet name="DH11KT01" sheetId="1" r:id="rId1"/>
    <sheet name="DH11KT02" sheetId="2" r:id="rId2"/>
    <sheet name="DH11KT03" sheetId="3" r:id="rId3"/>
    <sheet name="DH11KT04" sheetId="4" r:id="rId4"/>
    <sheet name="DH11KT05" sheetId="5" r:id="rId5"/>
    <sheet name="DH11KT06" sheetId="6" r:id="rId6"/>
    <sheet name="DH11KT07" sheetId="7" r:id="rId7"/>
    <sheet name="DH11KT08" sheetId="8" r:id="rId8"/>
    <sheet name="DH11KT09" sheetId="9" r:id="rId9"/>
    <sheet name="DH11KT10" sheetId="10" r:id="rId10"/>
    <sheet name="DH11KT11" sheetId="11" r:id="rId11"/>
    <sheet name="DH11KT12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<sst xmlns="http://schemas.openxmlformats.org/spreadsheetml/2006/main" count="1321" uniqueCount="683">
  <si>
    <t>CỘNG HÒA XÃ HỘI CHỦ NGHĨA VIỆT NAM</t>
  </si>
  <si>
    <t>Độc Lập - Tự Do - Hạnh Phúc</t>
  </si>
  <si>
    <t>STT</t>
  </si>
  <si>
    <t>HỌ VÀ TÊN</t>
  </si>
  <si>
    <t>MSSV</t>
  </si>
  <si>
    <t xml:space="preserve">Xếp loại </t>
  </si>
  <si>
    <t>Điểm đánh giá của lớp</t>
  </si>
  <si>
    <t xml:space="preserve">DANH SÁCH TỔNG HỢP ĐÁNH GIÁ KẾT QUẢ RÈN LUYỆN HỌC SINH, SINH VIÊN </t>
  </si>
  <si>
    <t xml:space="preserve"> NĂM 2012 - 2013</t>
  </si>
  <si>
    <t>Trần Thị Phương</t>
  </si>
  <si>
    <t>125404T104</t>
  </si>
  <si>
    <t>Ghi chú : SV mới chuyển trường</t>
  </si>
  <si>
    <t>TRƯỜNG ĐẠI HỌC MỞ TP. HCM</t>
  </si>
  <si>
    <t>HỘI ĐỒNG KHOA KẾ TOÁN - KIỂM TOÁN</t>
  </si>
  <si>
    <r>
      <rPr>
        <i/>
        <sz val="13"/>
        <rFont val="Times New Roman"/>
        <family val="1"/>
      </rPr>
      <t>Ngày … tháng … năm 2013</t>
    </r>
    <r>
      <rPr>
        <b/>
        <sz val="13"/>
        <rFont val="Times New Roman"/>
        <family val="1"/>
      </rPr>
      <t xml:space="preserve">
HỘI ĐỒNG KHOA
Lê Thị Khoa Nguyên</t>
    </r>
  </si>
  <si>
    <t xml:space="preserve">
GIÁO VIÊN CHỦ NHIỆM
Hoàng Huy Cường</t>
  </si>
  <si>
    <t>Trừ điểm</t>
  </si>
  <si>
    <t>Không đăng ký ngoại trú ( -5 đ)</t>
  </si>
  <si>
    <t>Trễ hạn học phí HK 1</t>
  </si>
  <si>
    <t>Trễ hạn học phí HK 3</t>
  </si>
  <si>
    <t>Điều
 1</t>
  </si>
  <si>
    <t>Điều
 2</t>
  </si>
  <si>
    <t>Điều
 3</t>
  </si>
  <si>
    <t>Điều
 5</t>
  </si>
  <si>
    <t>Điều
 6</t>
  </si>
  <si>
    <t>Tổng
 cộng</t>
  </si>
  <si>
    <t>Điều
4</t>
  </si>
  <si>
    <t>Điểm 
thưởng</t>
  </si>
  <si>
    <t>Điều 
3</t>
  </si>
  <si>
    <t>Điều
 4</t>
  </si>
  <si>
    <t>Điều 
6</t>
  </si>
  <si>
    <t xml:space="preserve">
GIÁO VIÊN CHỦ NHIỆM
Lê Thị Minh Châu</t>
  </si>
  <si>
    <t>Điểm
 thưởng</t>
  </si>
  <si>
    <t>Điều 
2</t>
  </si>
  <si>
    <t>Điều
5</t>
  </si>
  <si>
    <t>Tổng 
cộng</t>
  </si>
  <si>
    <t>Điều
6</t>
  </si>
  <si>
    <t xml:space="preserve">  </t>
  </si>
  <si>
    <t xml:space="preserve">
GIÁO VIÊN CHỦ NHIỆM
Nguyễn Thị Ngọc Điệp</t>
  </si>
  <si>
    <t>Điều 
5</t>
  </si>
  <si>
    <t>Mẫu số 3</t>
  </si>
  <si>
    <t>CAO THị THANH AN</t>
  </si>
  <si>
    <t>NGUYễN THị VIệT AN</t>
  </si>
  <si>
    <t>NGUYễN LÊ MAI ANH</t>
  </si>
  <si>
    <t>NGUYễN HồNG NGọC CẩM</t>
  </si>
  <si>
    <t>Đỗ KIM CƯƠNG</t>
  </si>
  <si>
    <t>Võ THị KIM CƯƠNG</t>
  </si>
  <si>
    <t>NGUYễN THị NGọC DIệP</t>
  </si>
  <si>
    <t>LÊ NGUYễN THÙY DUNG</t>
  </si>
  <si>
    <t>PHAN KHởI ĐĂNG</t>
  </si>
  <si>
    <t>Hồ ĐĂNG GIÀU</t>
  </si>
  <si>
    <t>LÊ TRọNG HIềN</t>
  </si>
  <si>
    <t>NGUYễN THị HồNG</t>
  </si>
  <si>
    <t>LÊ THANH HUÂN</t>
  </si>
  <si>
    <t>CÙ THị HƯƠNG</t>
  </si>
  <si>
    <t>NGUYễN THị HồNG KHA</t>
  </si>
  <si>
    <t>HUỹNH DƯƠNG KIM KHÁNH</t>
  </si>
  <si>
    <t>NGUYễN TÙNG LINH</t>
  </si>
  <si>
    <t>VƯU NGọC LINH</t>
  </si>
  <si>
    <t>NGUYễN LONG</t>
  </si>
  <si>
    <t>LÊ THị KIM LY</t>
  </si>
  <si>
    <t>NGUYễN THị LÝ</t>
  </si>
  <si>
    <t>NGUYễN DIễM MY</t>
  </si>
  <si>
    <t>ĐOÀN THị YếN NHI</t>
  </si>
  <si>
    <t>NGUYễN KIềU YếN NHI</t>
  </si>
  <si>
    <t>TốNG TRầN ĐÔNG NHI</t>
  </si>
  <si>
    <t>LÊ THị NHUNG</t>
  </si>
  <si>
    <t>LÊ THị QUỳNH NHƯ</t>
  </si>
  <si>
    <t>LÊ THị HồNG QUYÊN</t>
  </si>
  <si>
    <t>VŨ NHƯ QUỳNH</t>
  </si>
  <si>
    <t>PHạM THị XUÂN SANH</t>
  </si>
  <si>
    <t>ĐồNG THị MY THOA</t>
  </si>
  <si>
    <t>HOÀNG THị PHƯƠNG THÚY</t>
  </si>
  <si>
    <t>NGUYễN THị THƯƠNG</t>
  </si>
  <si>
    <t>LÊ THị TIÊN</t>
  </si>
  <si>
    <t>ĐặNG TRầN THANH TRÚC</t>
  </si>
  <si>
    <t>LÂM GIảN CHÂU TUấN</t>
  </si>
  <si>
    <t>NGUYễN THị ÁNH TUYếT</t>
  </si>
  <si>
    <t>PHAN THảO UYÊN</t>
  </si>
  <si>
    <t>NGUYễN THị THU VÂN</t>
  </si>
  <si>
    <t>NGUYễN THị THANH VÂN</t>
  </si>
  <si>
    <t xml:space="preserve">
GIÁO VIÊN CHỦ NHIỆM
Hồ Sỹ Tuy Đức</t>
  </si>
  <si>
    <t xml:space="preserve"> </t>
  </si>
  <si>
    <t xml:space="preserve">HỌ VÀ TÊN </t>
  </si>
  <si>
    <t>Điều
3</t>
  </si>
  <si>
    <t>Ngô Thị Kim</t>
  </si>
  <si>
    <t>Cúc</t>
  </si>
  <si>
    <t>Mang Thị Kiều</t>
  </si>
  <si>
    <t>Diễm</t>
  </si>
  <si>
    <t>Phạm Ngọc</t>
  </si>
  <si>
    <t>Lê Thùy</t>
  </si>
  <si>
    <t>Dung</t>
  </si>
  <si>
    <t>Huỳnh Nguyễn Kiều</t>
  </si>
  <si>
    <t>Duyên</t>
  </si>
  <si>
    <t>Lý Mỹ</t>
  </si>
  <si>
    <t>Phạm Thị Thùy</t>
  </si>
  <si>
    <t>Cao Thị Diệu</t>
  </si>
  <si>
    <t>Hiền</t>
  </si>
  <si>
    <t>Bùi Thị Tâm</t>
  </si>
  <si>
    <t>Hồng</t>
  </si>
  <si>
    <t>Nguyễn Thị Diễm</t>
  </si>
  <si>
    <t>Nguyễn Thị Thu</t>
  </si>
  <si>
    <t>Hương</t>
  </si>
  <si>
    <t>Nguyễn Thị</t>
  </si>
  <si>
    <t>Lan</t>
  </si>
  <si>
    <t>Nguyễn Thị Diệu</t>
  </si>
  <si>
    <t>Linh</t>
  </si>
  <si>
    <t>Võ Thị Mỹ</t>
  </si>
  <si>
    <t>Hồ Thị Tuyết</t>
  </si>
  <si>
    <t>Mai</t>
  </si>
  <si>
    <t>Nguyễn Xuân</t>
  </si>
  <si>
    <t>May</t>
  </si>
  <si>
    <t>My</t>
  </si>
  <si>
    <t>Phan Nguyễn Hà</t>
  </si>
  <si>
    <t>Nguyễn Thị Ánh</t>
  </si>
  <si>
    <t>Ngọc</t>
  </si>
  <si>
    <t>Nguyễn Thành</t>
  </si>
  <si>
    <t>Nhân</t>
  </si>
  <si>
    <t>Hồ Trọng</t>
  </si>
  <si>
    <t>Phạm Thị Cẩm</t>
  </si>
  <si>
    <t>Nhung</t>
  </si>
  <si>
    <t>Phùng Thị Mai</t>
  </si>
  <si>
    <t>Võ Thị Kim</t>
  </si>
  <si>
    <t>Quyên</t>
  </si>
  <si>
    <t>Nguyễn Thị Ngọc</t>
  </si>
  <si>
    <t>Trần Thị Minh</t>
  </si>
  <si>
    <t>Thành</t>
  </si>
  <si>
    <t>Võ Thị Thu</t>
  </si>
  <si>
    <t>Thanh</t>
  </si>
  <si>
    <t>Thảo</t>
  </si>
  <si>
    <t xml:space="preserve">Trần Thị </t>
  </si>
  <si>
    <t>Nguyễn Thị Mai</t>
  </si>
  <si>
    <t>Thương</t>
  </si>
  <si>
    <t>Cao Thị Mỹ</t>
  </si>
  <si>
    <t>Thủy</t>
  </si>
  <si>
    <t>Lê Thị Ngọc</t>
  </si>
  <si>
    <t>Phạm Thị Thanh</t>
  </si>
  <si>
    <t>Thùy</t>
  </si>
  <si>
    <t>Lê Thị Hà</t>
  </si>
  <si>
    <t>Trang</t>
  </si>
  <si>
    <t>Phan Minh</t>
  </si>
  <si>
    <t>Bùi Thị</t>
  </si>
  <si>
    <t>Phạm Ngọc Minh</t>
  </si>
  <si>
    <t>Tuấn</t>
  </si>
  <si>
    <t>Phạm Thị Hồng</t>
  </si>
  <si>
    <t>Vân</t>
  </si>
  <si>
    <t>Vi</t>
  </si>
  <si>
    <t xml:space="preserve">
GIÁO VIÊN CHỦ NHIỆM
Ngô Ngọc Linh</t>
  </si>
  <si>
    <t>Điều 
4</t>
  </si>
  <si>
    <t xml:space="preserve">
GIÁO VIÊN CHỦ NHIỆM
Trần Minh Ngọc</t>
  </si>
  <si>
    <t>Điểm thưởng</t>
  </si>
  <si>
    <t xml:space="preserve">
GIÁO VIÊN CHỦ NHIỆM
Trần Minh Ngọc</t>
  </si>
  <si>
    <t xml:space="preserve">
GIÁO VIÊN CHỦ NHIỆM
Trần Tuyết Thanh</t>
  </si>
  <si>
    <t>Điều 
1</t>
  </si>
  <si>
    <r>
      <rPr>
        <i/>
        <sz val="13"/>
        <rFont val="Times New Roman"/>
        <family val="1"/>
      </rPr>
      <t>Ngày … tháng … năm 2013</t>
    </r>
    <r>
      <rPr>
        <b/>
        <sz val="13"/>
        <rFont val="Times New Roman"/>
        <family val="1"/>
      </rPr>
      <t xml:space="preserve">
HỘI ĐỒNG KHOA
Lê Thị Khoa Nguyên</t>
    </r>
  </si>
  <si>
    <t>Anh</t>
  </si>
  <si>
    <t>Bảo</t>
  </si>
  <si>
    <t>Cường</t>
  </si>
  <si>
    <t>Hòa</t>
  </si>
  <si>
    <t>Huy</t>
  </si>
  <si>
    <t>Hùng</t>
  </si>
  <si>
    <t>Ngân</t>
  </si>
  <si>
    <t>Nguyên</t>
  </si>
  <si>
    <t>Nguyễn Ngọc Quỳnh</t>
  </si>
  <si>
    <t>Như</t>
  </si>
  <si>
    <t>Oanh</t>
  </si>
  <si>
    <t>Phát</t>
  </si>
  <si>
    <t>Phong</t>
  </si>
  <si>
    <t xml:space="preserve">Nguyễn Thụy Như </t>
  </si>
  <si>
    <t>Phương</t>
  </si>
  <si>
    <t>Phượng</t>
  </si>
  <si>
    <t>Sơn</t>
  </si>
  <si>
    <t>Thư</t>
  </si>
  <si>
    <t>Tiên</t>
  </si>
  <si>
    <t>Toàn</t>
  </si>
  <si>
    <t>Trâm</t>
  </si>
  <si>
    <t>Trung</t>
  </si>
  <si>
    <t>Trúc</t>
  </si>
  <si>
    <t>Yun</t>
  </si>
  <si>
    <t>Uyên</t>
  </si>
  <si>
    <t xml:space="preserve">Nguyễn Thị Thanh </t>
  </si>
  <si>
    <t>Bùi Tuấn</t>
  </si>
  <si>
    <t>Nguyễn Tuấn</t>
  </si>
  <si>
    <t xml:space="preserve">Đỗ Ngọc </t>
  </si>
  <si>
    <t>Hoàng Cao</t>
  </si>
  <si>
    <t xml:space="preserve">Tạ Vĩnh </t>
  </si>
  <si>
    <t xml:space="preserve">Huỳnh Nhựt </t>
  </si>
  <si>
    <t xml:space="preserve">Tạ Lục Gia </t>
  </si>
  <si>
    <t xml:space="preserve">Nguyễn Gia </t>
  </si>
  <si>
    <t xml:space="preserve">Phạm Quốc </t>
  </si>
  <si>
    <t xml:space="preserve">Đỗ Hồng </t>
  </si>
  <si>
    <t xml:space="preserve">Trần Thị Hà </t>
  </si>
  <si>
    <t>Nguyễn Thị Quỳnh</t>
  </si>
  <si>
    <t xml:space="preserve">Lê Thị Kiều </t>
  </si>
  <si>
    <t xml:space="preserve">Trang Nguyên </t>
  </si>
  <si>
    <t xml:space="preserve">Nguyễn Hoàng </t>
  </si>
  <si>
    <t xml:space="preserve">Nguyễn Thị Bích </t>
  </si>
  <si>
    <t xml:space="preserve">Huỳnh Ngọc </t>
  </si>
  <si>
    <t xml:space="preserve">Dư Vĩ </t>
  </si>
  <si>
    <t xml:space="preserve">Lưu Thị Trúc </t>
  </si>
  <si>
    <t xml:space="preserve">Nguyễn Thị Hương </t>
  </si>
  <si>
    <t xml:space="preserve">Nguyễn Thị Ngọc </t>
  </si>
  <si>
    <t xml:space="preserve">Trần Nguyệt </t>
  </si>
  <si>
    <t xml:space="preserve">Trần Võ Thị Thu </t>
  </si>
  <si>
    <t xml:space="preserve">Nguyễn Hoàng Anh </t>
  </si>
  <si>
    <t xml:space="preserve">Huỳnh Thị Kim </t>
  </si>
  <si>
    <t xml:space="preserve">Nguyễn Hữu </t>
  </si>
  <si>
    <t xml:space="preserve">Đinh Thị Thu </t>
  </si>
  <si>
    <t xml:space="preserve">Võ Thiên </t>
  </si>
  <si>
    <t xml:space="preserve">Võ Thị Thùy </t>
  </si>
  <si>
    <t>Nguyễn Trần Thanh</t>
  </si>
  <si>
    <t xml:space="preserve">Nguyễn Hoài </t>
  </si>
  <si>
    <t xml:space="preserve">Nguyễn Hoàng Thanh </t>
  </si>
  <si>
    <t xml:space="preserve">Sâm Tsai </t>
  </si>
  <si>
    <t>Nguyễn Thị Tố</t>
  </si>
  <si>
    <t>Đạt</t>
  </si>
  <si>
    <t>Hà</t>
  </si>
  <si>
    <t>Huyên</t>
  </si>
  <si>
    <t>Huyền</t>
  </si>
  <si>
    <t>Khánh</t>
  </si>
  <si>
    <t>Nhi</t>
  </si>
  <si>
    <t>Nhu</t>
  </si>
  <si>
    <t>Ni</t>
  </si>
  <si>
    <t>Thuật</t>
  </si>
  <si>
    <t>Thượng</t>
  </si>
  <si>
    <t>Trân</t>
  </si>
  <si>
    <t>Trinh</t>
  </si>
  <si>
    <t>Truyền</t>
  </si>
  <si>
    <t>Tú</t>
  </si>
  <si>
    <t>Tuyết</t>
  </si>
  <si>
    <t>Viên</t>
  </si>
  <si>
    <t>Nguyễn Việt Vân</t>
  </si>
  <si>
    <t xml:space="preserve">Nguyễn Thị </t>
  </si>
  <si>
    <t xml:space="preserve">Nguyễn Tấn </t>
  </si>
  <si>
    <t>Đỗ Ngân</t>
  </si>
  <si>
    <t>Trần Thị Mỹ</t>
  </si>
  <si>
    <t>Trần Thị Thu</t>
  </si>
  <si>
    <t>Lê Võ Cao</t>
  </si>
  <si>
    <t>Phan Hồng Ngọc</t>
  </si>
  <si>
    <t>Trần Thị Trúc</t>
  </si>
  <si>
    <t>Nguyễn Ngọc Thanh</t>
  </si>
  <si>
    <t>Bùi Kim</t>
  </si>
  <si>
    <t xml:space="preserve">Đàm Thị Ngọc </t>
  </si>
  <si>
    <t>Trần thị Kim</t>
  </si>
  <si>
    <t>Phan Đình Yến</t>
  </si>
  <si>
    <t>Phan Phương</t>
  </si>
  <si>
    <t>Thân Thị Kim</t>
  </si>
  <si>
    <t>Huỳnh Trần</t>
  </si>
  <si>
    <t xml:space="preserve">Đoàn Quỳnh </t>
  </si>
  <si>
    <t>Trần Thị</t>
  </si>
  <si>
    <t>Dương Đặng Ánh</t>
  </si>
  <si>
    <t>Hoàng Phương</t>
  </si>
  <si>
    <t>Phan Thành</t>
  </si>
  <si>
    <t>Huỳnh Thị Thanh</t>
  </si>
  <si>
    <t>Huỳnh Thượng</t>
  </si>
  <si>
    <t>Lê Thị Mỹ</t>
  </si>
  <si>
    <t>Nguyễn Hoàng Hương</t>
  </si>
  <si>
    <t>Nguyễn Ngọc Bảo</t>
  </si>
  <si>
    <t>Lý Trúc</t>
  </si>
  <si>
    <t>Nguyễn Thị Mộng</t>
  </si>
  <si>
    <t>Nguyễn Thị Trúc</t>
  </si>
  <si>
    <t>Phạm Việt</t>
  </si>
  <si>
    <t>Đặng Thị Thanh</t>
  </si>
  <si>
    <t>Trần Dương Thanh</t>
  </si>
  <si>
    <t>Võ Thanh</t>
  </si>
  <si>
    <t>Nguyễn Ngọc</t>
  </si>
  <si>
    <t>Dương Ngọc</t>
  </si>
  <si>
    <t>Lý Phụng</t>
  </si>
  <si>
    <t>Hạ</t>
  </si>
  <si>
    <t>Nga</t>
  </si>
  <si>
    <t>Tâm</t>
  </si>
  <si>
    <t>Hoa</t>
  </si>
  <si>
    <t>Hằng</t>
  </si>
  <si>
    <t>Liên</t>
  </si>
  <si>
    <t>Tuyền</t>
  </si>
  <si>
    <t>Khanh</t>
  </si>
  <si>
    <t>Đông</t>
  </si>
  <si>
    <t>Thính</t>
  </si>
  <si>
    <t>Hoàng</t>
  </si>
  <si>
    <t>Loan</t>
  </si>
  <si>
    <t>Nam</t>
  </si>
  <si>
    <t>Ly</t>
  </si>
  <si>
    <t>Ý</t>
  </si>
  <si>
    <t>Kiều</t>
  </si>
  <si>
    <t>Khoa</t>
  </si>
  <si>
    <t>Hiếu</t>
  </si>
  <si>
    <t>Lưu Vy</t>
  </si>
  <si>
    <t xml:space="preserve">Bùi Thị Bích </t>
  </si>
  <si>
    <t xml:space="preserve">Nguyễn Thị </t>
  </si>
  <si>
    <t>Lê Thị Tường</t>
  </si>
  <si>
    <t>Nguyễn Thị Thúy</t>
  </si>
  <si>
    <t xml:space="preserve">Lê Thị Minh </t>
  </si>
  <si>
    <t xml:space="preserve">Phạm Hồng </t>
  </si>
  <si>
    <t>Lê Ngọc Quỳnh</t>
  </si>
  <si>
    <t>Nguyễn Thị Mỹ</t>
  </si>
  <si>
    <t xml:space="preserve">Trần Như </t>
  </si>
  <si>
    <t xml:space="preserve">Vũ Hoàng Kiều </t>
  </si>
  <si>
    <t xml:space="preserve">Nguyễn Phương </t>
  </si>
  <si>
    <t xml:space="preserve">Trình Lê </t>
  </si>
  <si>
    <t>Đỗ Thị Hồng</t>
  </si>
  <si>
    <t xml:space="preserve">Châu Lệ </t>
  </si>
  <si>
    <t xml:space="preserve">Nguyễn Thị Tuyết </t>
  </si>
  <si>
    <t>Nguyễn Thị Thanh</t>
  </si>
  <si>
    <t xml:space="preserve">Lê Anh </t>
  </si>
  <si>
    <t xml:space="preserve">Trần Kim </t>
  </si>
  <si>
    <t>Lê Yến</t>
  </si>
  <si>
    <t>Phạm Thị Kim</t>
  </si>
  <si>
    <t xml:space="preserve">Huỳnh Bá </t>
  </si>
  <si>
    <t>Triệu Thị Thu</t>
  </si>
  <si>
    <t>Phạm Thị Hoài</t>
  </si>
  <si>
    <t xml:space="preserve">Phạm Thị Kiều </t>
  </si>
  <si>
    <t>Đoàn Nguyễn Thanh</t>
  </si>
  <si>
    <t>Nguyễn Thị</t>
  </si>
  <si>
    <t xml:space="preserve">Diếp Thị </t>
  </si>
  <si>
    <t xml:space="preserve">Nguyễn Lê Như </t>
  </si>
  <si>
    <t xml:space="preserve">Hà Mỹ </t>
  </si>
  <si>
    <t>Lê Thúy</t>
  </si>
  <si>
    <t>Đỗ Thị</t>
  </si>
  <si>
    <t>Đỗ Thị Kim</t>
  </si>
  <si>
    <t>Võ Đăng</t>
  </si>
  <si>
    <t xml:space="preserve">Trần Ngọc </t>
  </si>
  <si>
    <t>An</t>
  </si>
  <si>
    <t>Ánh</t>
  </si>
  <si>
    <t>Chi</t>
  </si>
  <si>
    <t>Duy</t>
  </si>
  <si>
    <t>Gấm</t>
  </si>
  <si>
    <t>Hạnh</t>
  </si>
  <si>
    <t>Hân</t>
  </si>
  <si>
    <t>Huệ</t>
  </si>
  <si>
    <t>Lệ</t>
  </si>
  <si>
    <t>Lộc</t>
  </si>
  <si>
    <t>Phụng</t>
  </si>
  <si>
    <t>Thiện</t>
  </si>
  <si>
    <t>Thúy</t>
  </si>
  <si>
    <t>Trường</t>
  </si>
  <si>
    <t>Vy</t>
  </si>
  <si>
    <t>Xưa</t>
  </si>
  <si>
    <t>Yến</t>
  </si>
  <si>
    <t>Trần Văn</t>
  </si>
  <si>
    <t xml:space="preserve">Mai Hồng </t>
  </si>
  <si>
    <t>Nguyễn Thị Bích</t>
  </si>
  <si>
    <t xml:space="preserve">Phan Phương </t>
  </si>
  <si>
    <t>Bùi Thị Như</t>
  </si>
  <si>
    <t>Nguyễn Thị Bảo</t>
  </si>
  <si>
    <t xml:space="preserve">Phạm Thị Việt </t>
  </si>
  <si>
    <t xml:space="preserve">Trương Thị Hồng </t>
  </si>
  <si>
    <t xml:space="preserve">Nguyễn Ngọc </t>
  </si>
  <si>
    <t xml:space="preserve">Cao Nghị </t>
  </si>
  <si>
    <t xml:space="preserve">Nguyễn Thị Mỹ </t>
  </si>
  <si>
    <t>Nguyễn Thị Thiên</t>
  </si>
  <si>
    <t xml:space="preserve">Ngô Thị </t>
  </si>
  <si>
    <t>Nguyễn Hoàng</t>
  </si>
  <si>
    <t>Đặng Thị Thái</t>
  </si>
  <si>
    <t xml:space="preserve">Nguyễn Quốc </t>
  </si>
  <si>
    <t xml:space="preserve">Dương Thị Kim </t>
  </si>
  <si>
    <t xml:space="preserve">Ngô Kim </t>
  </si>
  <si>
    <t xml:space="preserve">Đoàn Thị </t>
  </si>
  <si>
    <t xml:space="preserve">Lê Phương </t>
  </si>
  <si>
    <t xml:space="preserve">Phạm Thị Minh </t>
  </si>
  <si>
    <t xml:space="preserve">Đào Thị Thanh </t>
  </si>
  <si>
    <t xml:space="preserve">Hà Phương </t>
  </si>
  <si>
    <t xml:space="preserve">Bùi Thủy </t>
  </si>
  <si>
    <t xml:space="preserve">Đinh Nguyễn Nha </t>
  </si>
  <si>
    <t xml:space="preserve">Hoàng Thị </t>
  </si>
  <si>
    <t xml:space="preserve">Nguyễn Thị Hà </t>
  </si>
  <si>
    <t xml:space="preserve">Nguyễn Hà </t>
  </si>
  <si>
    <t xml:space="preserve">Nguyễn Vũ </t>
  </si>
  <si>
    <t xml:space="preserve">Tạ Hồng </t>
  </si>
  <si>
    <t>Đặng Tường</t>
  </si>
  <si>
    <t xml:space="preserve">Nguyễn Thị Tường </t>
  </si>
  <si>
    <t xml:space="preserve">Dương Thị Diễm </t>
  </si>
  <si>
    <t xml:space="preserve">Đỗ Thị Hải </t>
  </si>
  <si>
    <t xml:space="preserve">Phan Ngọc </t>
  </si>
  <si>
    <t>Diệu</t>
  </si>
  <si>
    <t>Giang</t>
  </si>
  <si>
    <t>Hảo</t>
  </si>
  <si>
    <t>Hậu</t>
  </si>
  <si>
    <t>Khoan</t>
  </si>
  <si>
    <t>Mi</t>
  </si>
  <si>
    <t>Nhật</t>
  </si>
  <si>
    <t>Tân</t>
  </si>
  <si>
    <t>Thái</t>
  </si>
  <si>
    <t>Tình</t>
  </si>
  <si>
    <t xml:space="preserve">Trần Anh </t>
  </si>
  <si>
    <t xml:space="preserve">Phùng Nhật </t>
  </si>
  <si>
    <t xml:space="preserve">Phạm Thị Mỹ </t>
  </si>
  <si>
    <t>Phạm Thị Ngọc</t>
  </si>
  <si>
    <t xml:space="preserve">Đỗ Hoàng </t>
  </si>
  <si>
    <t xml:space="preserve">Đỗ Thị Mỹ </t>
  </si>
  <si>
    <t xml:space="preserve">Nguyễn Thị Lệ </t>
  </si>
  <si>
    <t xml:space="preserve">Võ Thị Hồng </t>
  </si>
  <si>
    <t xml:space="preserve">Lê Thị Hiền </t>
  </si>
  <si>
    <t xml:space="preserve">Huỳnh Thị </t>
  </si>
  <si>
    <t xml:space="preserve">Trần Thị Như </t>
  </si>
  <si>
    <t xml:space="preserve">Lê Thị </t>
  </si>
  <si>
    <t>Ninh Quốc</t>
  </si>
  <si>
    <t xml:space="preserve">Tôn Như </t>
  </si>
  <si>
    <t>Phạm Thị Bảo</t>
  </si>
  <si>
    <t>Đặng Diễm</t>
  </si>
  <si>
    <t>Hoàng Vũ Trà</t>
  </si>
  <si>
    <t xml:space="preserve">Trần Minh </t>
  </si>
  <si>
    <t xml:space="preserve">Nguyễn Thị Huỳnh </t>
  </si>
  <si>
    <t xml:space="preserve">Đặng Kim </t>
  </si>
  <si>
    <t xml:space="preserve">Võ Thị Kim </t>
  </si>
  <si>
    <t xml:space="preserve">Đỗ Quốc </t>
  </si>
  <si>
    <t xml:space="preserve">Trần Ngọc </t>
  </si>
  <si>
    <t xml:space="preserve">Huỳnh Thị Mỹ </t>
  </si>
  <si>
    <t xml:space="preserve">Nguyễn Thị Quỳnh </t>
  </si>
  <si>
    <t xml:space="preserve">Võ Thị </t>
  </si>
  <si>
    <t xml:space="preserve">Dương Thị </t>
  </si>
  <si>
    <t xml:space="preserve">Tôn Nữ Minh </t>
  </si>
  <si>
    <t xml:space="preserve">Trần Thị Huyền </t>
  </si>
  <si>
    <t>Trần Thị Thanh</t>
  </si>
  <si>
    <t xml:space="preserve">Hà Nguyễn Phương </t>
  </si>
  <si>
    <t>Cẩm</t>
  </si>
  <si>
    <t>Cương</t>
  </si>
  <si>
    <t>Diệp</t>
  </si>
  <si>
    <t>Đăng</t>
  </si>
  <si>
    <t>Giàu</t>
  </si>
  <si>
    <t>Huân</t>
  </si>
  <si>
    <t>Kha</t>
  </si>
  <si>
    <t>Long</t>
  </si>
  <si>
    <t>Lý</t>
  </si>
  <si>
    <t>Quỳnh</t>
  </si>
  <si>
    <t>Sanh</t>
  </si>
  <si>
    <t>Thoa</t>
  </si>
  <si>
    <t>Cao Thị Thanh</t>
  </si>
  <si>
    <t>Nguyễn Thị Việt</t>
  </si>
  <si>
    <t>Nguyễn Lê Mai</t>
  </si>
  <si>
    <t>Nguyễn Hồng Ngọc</t>
  </si>
  <si>
    <t>Đỗ Kim</t>
  </si>
  <si>
    <t xml:space="preserve">Lê Nguyễn Thùy </t>
  </si>
  <si>
    <t>Phan Khởi</t>
  </si>
  <si>
    <t>Hồ Đăng</t>
  </si>
  <si>
    <t>Lê Trọng</t>
  </si>
  <si>
    <t>Lê Thanh</t>
  </si>
  <si>
    <t>Cù Thị</t>
  </si>
  <si>
    <t>Nguyễn Thị Hồng</t>
  </si>
  <si>
    <t>Nguyễn Tùng</t>
  </si>
  <si>
    <t>Vưu Ngọc</t>
  </si>
  <si>
    <t>Nguyễn</t>
  </si>
  <si>
    <t>Lê Thị Kim</t>
  </si>
  <si>
    <t xml:space="preserve">Nguyễn Diễm </t>
  </si>
  <si>
    <t>Đoàn Thị Yến</t>
  </si>
  <si>
    <t>Nguyễn Kiều Yến</t>
  </si>
  <si>
    <t>Tống Trần Đông</t>
  </si>
  <si>
    <t>Lê Thị</t>
  </si>
  <si>
    <t>Lê Thị Quỳnh</t>
  </si>
  <si>
    <t>Lê Thị Hồng</t>
  </si>
  <si>
    <t>Vũ Như</t>
  </si>
  <si>
    <t xml:space="preserve">Phạm Thị Xuân </t>
  </si>
  <si>
    <t>Đồng Thị My</t>
  </si>
  <si>
    <t>Hoàng Thị Phương</t>
  </si>
  <si>
    <t>Đặng Trần Thanh</t>
  </si>
  <si>
    <t>Lâm Giản Châu</t>
  </si>
  <si>
    <t>Phan Thảo</t>
  </si>
  <si>
    <t>Nguyễn Thị Thanh</t>
  </si>
  <si>
    <t>Bông</t>
  </si>
  <si>
    <t>Điệp</t>
  </si>
  <si>
    <t>Kim</t>
  </si>
  <si>
    <t>Lành</t>
  </si>
  <si>
    <t>Mùi</t>
  </si>
  <si>
    <t>Phúc</t>
  </si>
  <si>
    <t>Trà</t>
  </si>
  <si>
    <t>Trí</t>
  </si>
  <si>
    <t>Uy</t>
  </si>
  <si>
    <t xml:space="preserve">Phạm Thị </t>
  </si>
  <si>
    <t xml:space="preserve">Nguyễn Sơn Thùy </t>
  </si>
  <si>
    <t xml:space="preserve">Lê Thị Quý </t>
  </si>
  <si>
    <t xml:space="preserve">Nguyễn Hồng </t>
  </si>
  <si>
    <t>Trần Thị Thúy</t>
  </si>
  <si>
    <t xml:space="preserve">Nguyễn Đức </t>
  </si>
  <si>
    <t xml:space="preserve">Đinh Như </t>
  </si>
  <si>
    <t xml:space="preserve">Hoàng Thị Thu </t>
  </si>
  <si>
    <t xml:space="preserve">Huỳnh Mãi Thanh </t>
  </si>
  <si>
    <t xml:space="preserve">Nguyễn Thị Kim </t>
  </si>
  <si>
    <t>Đào Thị Thu</t>
  </si>
  <si>
    <t xml:space="preserve">Phạm Thị Thúy </t>
  </si>
  <si>
    <t xml:space="preserve">Hoàng Thị Bích </t>
  </si>
  <si>
    <t xml:space="preserve">Hồ Mộng </t>
  </si>
  <si>
    <t xml:space="preserve">Nguyễn Thị Oanh </t>
  </si>
  <si>
    <t xml:space="preserve">Huỳnh Ngọc Thiên </t>
  </si>
  <si>
    <t xml:space="preserve">Đặng Thị Bảo </t>
  </si>
  <si>
    <t xml:space="preserve">Vy Si </t>
  </si>
  <si>
    <t>Tô Diễm</t>
  </si>
  <si>
    <t>Dương Trịnh Huyền</t>
  </si>
  <si>
    <t xml:space="preserve">Trần Thảo </t>
  </si>
  <si>
    <t xml:space="preserve">Bùi Thị Hiền </t>
  </si>
  <si>
    <t xml:space="preserve">Phan Thị Yến </t>
  </si>
  <si>
    <t xml:space="preserve">Đinh Hữu </t>
  </si>
  <si>
    <t xml:space="preserve">Nguyễn Thị Hồng </t>
  </si>
  <si>
    <t xml:space="preserve">Phạm Ngọc Mai </t>
  </si>
  <si>
    <t xml:space="preserve">Nguyễn Chí </t>
  </si>
  <si>
    <t xml:space="preserve">Nguyễn Văn </t>
  </si>
  <si>
    <t xml:space="preserve">Mai Kim </t>
  </si>
  <si>
    <t xml:space="preserve">Trần Thị Thu </t>
  </si>
  <si>
    <t xml:space="preserve">Nguyễn Thị Anh </t>
  </si>
  <si>
    <t xml:space="preserve">Nguyễn Tô Anh </t>
  </si>
  <si>
    <t xml:space="preserve">Nguyễn Hương </t>
  </si>
  <si>
    <t xml:space="preserve">Lê Ngọc Bảo </t>
  </si>
  <si>
    <t xml:space="preserve">Lộc Bảo </t>
  </si>
  <si>
    <t xml:space="preserve">Lâm Quang Minh </t>
  </si>
  <si>
    <t>Lâm Nguyễn Thanh</t>
  </si>
  <si>
    <t>Trần Thị Hạ</t>
  </si>
  <si>
    <t xml:space="preserve">Đoàn Dư Phương </t>
  </si>
  <si>
    <t>Ngàn</t>
  </si>
  <si>
    <t>Nguyệt</t>
  </si>
  <si>
    <t>Nương</t>
  </si>
  <si>
    <t>Sang</t>
  </si>
  <si>
    <t>Viễn</t>
  </si>
  <si>
    <t>Xuân</t>
  </si>
  <si>
    <t xml:space="preserve">Phạm Vy </t>
  </si>
  <si>
    <t xml:space="preserve">Dương Kim </t>
  </si>
  <si>
    <t xml:space="preserve">Dương Lê Hạnh </t>
  </si>
  <si>
    <t>Đinh Mỹ</t>
  </si>
  <si>
    <t xml:space="preserve">Nguyễn Thị Thu </t>
  </si>
  <si>
    <t>Trần Huỳnh Minh</t>
  </si>
  <si>
    <t>Hán Thị Khánh</t>
  </si>
  <si>
    <t xml:space="preserve">Lê Thị Mỹ </t>
  </si>
  <si>
    <t xml:space="preserve">Nguyễn Thị Tuyết </t>
  </si>
  <si>
    <t xml:space="preserve">Hoàng Thị Kim </t>
  </si>
  <si>
    <t xml:space="preserve">Lê Kim </t>
  </si>
  <si>
    <t xml:space="preserve">Nguyễn Thị Trúc </t>
  </si>
  <si>
    <t xml:space="preserve">Vũ Thị Hoàng </t>
  </si>
  <si>
    <t xml:space="preserve">Vũ Thị </t>
  </si>
  <si>
    <t xml:space="preserve">Phạm Minh </t>
  </si>
  <si>
    <t xml:space="preserve">Nguyễn Thị Ánh </t>
  </si>
  <si>
    <t xml:space="preserve">Phạm Thị Ngọc </t>
  </si>
  <si>
    <t xml:space="preserve">Nguyễn Xuân </t>
  </si>
  <si>
    <t xml:space="preserve">Phan Thị </t>
  </si>
  <si>
    <t xml:space="preserve">Nguyễn Huỳnh Thủy </t>
  </si>
  <si>
    <t xml:space="preserve">Lê Thu </t>
  </si>
  <si>
    <t xml:space="preserve">Nguyễn Thị Kiều </t>
  </si>
  <si>
    <t xml:space="preserve">Huỳnh Thị Trí </t>
  </si>
  <si>
    <t>Huỳnh Lê Tường</t>
  </si>
  <si>
    <t>Đoàn</t>
  </si>
  <si>
    <t>Dương</t>
  </si>
  <si>
    <t>Lân</t>
  </si>
  <si>
    <t>Lụa</t>
  </si>
  <si>
    <t>Minh</t>
  </si>
  <si>
    <t>Nhàn</t>
  </si>
  <si>
    <t>Thạch</t>
  </si>
  <si>
    <t>Thắm</t>
  </si>
  <si>
    <t>Thôi</t>
  </si>
  <si>
    <t>Trầm</t>
  </si>
  <si>
    <t>Vinh</t>
  </si>
  <si>
    <t>Vũ</t>
  </si>
  <si>
    <t>Nguyễn Thị Lan</t>
  </si>
  <si>
    <t xml:space="preserve">Võ Thị Ngọc </t>
  </si>
  <si>
    <t xml:space="preserve">Lê Thị Hồng </t>
  </si>
  <si>
    <t xml:space="preserve">Lê Minh </t>
  </si>
  <si>
    <t xml:space="preserve">Nguyễn Hoàng </t>
  </si>
  <si>
    <t xml:space="preserve">Phạm Mỹ </t>
  </si>
  <si>
    <t>Hoàng</t>
  </si>
  <si>
    <t xml:space="preserve">Nguyễn Thị Ngân </t>
  </si>
  <si>
    <t xml:space="preserve">Châu Ngọc </t>
  </si>
  <si>
    <t>Lê Thị Mỹ</t>
  </si>
  <si>
    <t xml:space="preserve">Trần Thúy </t>
  </si>
  <si>
    <t>Huỳnh Thị</t>
  </si>
  <si>
    <t xml:space="preserve">Phạm Thị Ánh </t>
  </si>
  <si>
    <t xml:space="preserve">Lê Phi </t>
  </si>
  <si>
    <t xml:space="preserve">Trần Thị Thanh </t>
  </si>
  <si>
    <t>Nguyễn Thị Tuyết</t>
  </si>
  <si>
    <t xml:space="preserve">Ngô Thanh </t>
  </si>
  <si>
    <t xml:space="preserve">Nguyễn Thị Mỹ </t>
  </si>
  <si>
    <t>Đặng Thảo</t>
  </si>
  <si>
    <t xml:space="preserve">Phạm Thị Ngọc </t>
  </si>
  <si>
    <t xml:space="preserve">Hàng Tuyết </t>
  </si>
  <si>
    <t>Lê Thị Hoàng</t>
  </si>
  <si>
    <t xml:space="preserve">Đỗ Bích </t>
  </si>
  <si>
    <t xml:space="preserve">Nguyễn Thị Thanh </t>
  </si>
  <si>
    <t xml:space="preserve">Nguyễn Dương </t>
  </si>
  <si>
    <t xml:space="preserve">Hoàng Thị </t>
  </si>
  <si>
    <t xml:space="preserve">Trần Nguyễn Hoàng </t>
  </si>
  <si>
    <t xml:space="preserve">Nguyễn Thị Như </t>
  </si>
  <si>
    <t xml:space="preserve">Nguyễn Phạm Thanh </t>
  </si>
  <si>
    <t xml:space="preserve">Lê Thị </t>
  </si>
  <si>
    <t xml:space="preserve">Trần Thị Ngọc </t>
  </si>
  <si>
    <t xml:space="preserve">Phan Thị Bích </t>
  </si>
  <si>
    <t xml:space="preserve">Phạm Thị Thùy </t>
  </si>
  <si>
    <t xml:space="preserve">Lâm Thị Phương </t>
  </si>
  <si>
    <t>Nguyễn Thị Hồng</t>
  </si>
  <si>
    <t xml:space="preserve">Trần Thị Hồng </t>
  </si>
  <si>
    <t>Trần Thế</t>
  </si>
  <si>
    <t xml:space="preserve">Bùi Hoàng </t>
  </si>
  <si>
    <t xml:space="preserve">Thái Thanh </t>
  </si>
  <si>
    <t xml:space="preserve">Nguyễn Thị Phi </t>
  </si>
  <si>
    <t>Chinh</t>
  </si>
  <si>
    <t>Hiệp</t>
  </si>
  <si>
    <t>Phi</t>
  </si>
  <si>
    <t>Thi</t>
  </si>
  <si>
    <t>Thường</t>
  </si>
  <si>
    <t>Thuyền</t>
  </si>
  <si>
    <t>Đặng Ngọc</t>
  </si>
  <si>
    <t xml:space="preserve">Nguyễn Kiều </t>
  </si>
  <si>
    <t xml:space="preserve">Nguyễn Thanh </t>
  </si>
  <si>
    <t xml:space="preserve">Lê Đăng </t>
  </si>
  <si>
    <t xml:space="preserve">Trần Huyền </t>
  </si>
  <si>
    <t>Nguyễn Thị Lê</t>
  </si>
  <si>
    <t>Hoàng Nữ Khánh</t>
  </si>
  <si>
    <t xml:space="preserve">Nguyễn Nữ Thảo </t>
  </si>
  <si>
    <t xml:space="preserve">Trần Công </t>
  </si>
  <si>
    <t xml:space="preserve">Hồ Thị Ngọc </t>
  </si>
  <si>
    <t xml:space="preserve">Phan Thị Lan </t>
  </si>
  <si>
    <t xml:space="preserve">Đoàn Thị Thảo </t>
  </si>
  <si>
    <t xml:space="preserve">Cao Thị Thanh </t>
  </si>
  <si>
    <t xml:space="preserve">Đinh Thị Lan </t>
  </si>
  <si>
    <t xml:space="preserve">Hoàng Thị Yến </t>
  </si>
  <si>
    <t xml:space="preserve">Nguyễn Võ Yến </t>
  </si>
  <si>
    <t xml:space="preserve">Hà Lê Trúc </t>
  </si>
  <si>
    <t xml:space="preserve">Lưu Thị Mai </t>
  </si>
  <si>
    <t xml:space="preserve">Trần Hồng </t>
  </si>
  <si>
    <t xml:space="preserve">Lê Thị Kim </t>
  </si>
  <si>
    <t xml:space="preserve">Phạm Anh </t>
  </si>
  <si>
    <t xml:space="preserve">Đinh Thị Như </t>
  </si>
  <si>
    <t xml:space="preserve">Ngô Thị Ngọc </t>
  </si>
  <si>
    <t xml:space="preserve">Lê Xuân </t>
  </si>
  <si>
    <t xml:space="preserve">Hồ Huỳnh </t>
  </si>
  <si>
    <t xml:space="preserve">Huỳnh Thị Ngọc </t>
  </si>
  <si>
    <t xml:space="preserve">Ngô Thùy </t>
  </si>
  <si>
    <t xml:space="preserve">Đỗ Kiều </t>
  </si>
  <si>
    <t xml:space="preserve">Dương Thùy </t>
  </si>
  <si>
    <t>Chờ</t>
  </si>
  <si>
    <t>Châu</t>
  </si>
  <si>
    <t>Hiệu</t>
  </si>
  <si>
    <t>Kỳ</t>
  </si>
  <si>
    <t>Liễu</t>
  </si>
  <si>
    <t>Phước</t>
  </si>
  <si>
    <t>Quang</t>
  </si>
  <si>
    <t>Quý</t>
  </si>
  <si>
    <t>Tấn</t>
  </si>
  <si>
    <t>Thu</t>
  </si>
  <si>
    <t>Tư</t>
  </si>
  <si>
    <t>Hưng</t>
  </si>
  <si>
    <t xml:space="preserve">Hồ Thị Quỳnh </t>
  </si>
  <si>
    <t xml:space="preserve">Nguyễn Ngọc Bảo </t>
  </si>
  <si>
    <t xml:space="preserve">Lê Mạnh </t>
  </si>
  <si>
    <t xml:space="preserve">Trần Thị Phương </t>
  </si>
  <si>
    <t xml:space="preserve">Nguyễn Thị Việt </t>
  </si>
  <si>
    <t xml:space="preserve">Đặng Nguyễn Hồng </t>
  </si>
  <si>
    <t xml:space="preserve">Cao Thị Thúy </t>
  </si>
  <si>
    <t>Nguyễn Thị Mỹ</t>
  </si>
  <si>
    <t>Phạm Xuân</t>
  </si>
  <si>
    <t xml:space="preserve">Võ Thị Bích </t>
  </si>
  <si>
    <t xml:space="preserve">Trần Văn </t>
  </si>
  <si>
    <t xml:space="preserve">Nguyễn Thị Nhật </t>
  </si>
  <si>
    <t xml:space="preserve">Đặng Kim Tuyền </t>
  </si>
  <si>
    <t xml:space="preserve">Lê Quý </t>
  </si>
  <si>
    <t xml:space="preserve">Hồ Văn </t>
  </si>
  <si>
    <t xml:space="preserve">Văn Thị Nhã </t>
  </si>
  <si>
    <t xml:space="preserve">Lê Thị Thúy </t>
  </si>
  <si>
    <t xml:space="preserve">Huỳnh Hữu </t>
  </si>
  <si>
    <t xml:space="preserve">Trần Đình </t>
  </si>
  <si>
    <t xml:space="preserve">Nguyễn Thị Hoài </t>
  </si>
  <si>
    <t>Bùi Thị Thanh</t>
  </si>
  <si>
    <t xml:space="preserve">Lê Thị Cẩm </t>
  </si>
  <si>
    <t xml:space="preserve">Nguyễn Thị Hiền </t>
  </si>
  <si>
    <t xml:space="preserve">Mai Ngọc </t>
  </si>
  <si>
    <t>Trần Thị Bé</t>
  </si>
  <si>
    <t xml:space="preserve">Trần Thị Hồng </t>
  </si>
  <si>
    <t xml:space="preserve">Ngô Hoàng </t>
  </si>
  <si>
    <t>Nguyễn Thị Như</t>
  </si>
  <si>
    <t xml:space="preserve">Hoàng Tiến </t>
  </si>
  <si>
    <t xml:space="preserve">Huỳnh Duy </t>
  </si>
  <si>
    <t xml:space="preserve">Lưu Việt </t>
  </si>
  <si>
    <t xml:space="preserve">Lê Ngọc Nhật </t>
  </si>
  <si>
    <t>Không đăng ký ngoại trú</t>
  </si>
  <si>
    <t>NĂM 2012 - 2013</t>
  </si>
  <si>
    <t>Điểm
thưởng</t>
  </si>
  <si>
    <t>Không đăng ký ngoại trú (-5 đ)</t>
  </si>
  <si>
    <t>NĂM HỌC 2012 - 2013</t>
  </si>
  <si>
    <t>Phạm Quang</t>
  </si>
  <si>
    <t xml:space="preserve">Gịp Chí </t>
  </si>
  <si>
    <t>Nguyễn Thụy Thùy</t>
  </si>
  <si>
    <t>Tôn Thị Diễm</t>
  </si>
  <si>
    <t>Nguyễn Thị Thùy</t>
  </si>
  <si>
    <t>Huỳnh Dương Kim</t>
  </si>
  <si>
    <t>Nguyễn Phương</t>
  </si>
  <si>
    <t>Dương Thị Hồng</t>
  </si>
  <si>
    <t>Huỳnh Thị Phương</t>
  </si>
  <si>
    <t>Lê Thủy</t>
  </si>
  <si>
    <t xml:space="preserve">Đặng Thị Lệ </t>
  </si>
  <si>
    <t>Mản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</si>
</sst>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8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"/>
      <family val="1"/>
    </font>
    <font>
      <sz val="10"/>
      <name val="Times"/>
      <family val="1"/>
    </font>
    <font>
      <b/>
      <sz val="12"/>
      <name val="Times"/>
      <family val="1"/>
    </font>
    <font>
      <b/>
      <sz val="14"/>
      <name val="Times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name val="Times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56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4" fillId="0" borderId="0" xfId="5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14" fillId="0" borderId="0" xfId="56" applyFont="1" applyFill="1" applyBorder="1" applyAlignment="1">
      <alignment horizontal="center" vertical="center"/>
      <protection/>
    </xf>
    <xf numFmtId="0" fontId="14" fillId="0" borderId="0" xfId="56" applyFont="1" applyFill="1" applyBorder="1" applyAlignment="1">
      <alignment horizontal="left" vertical="center"/>
      <protection/>
    </xf>
    <xf numFmtId="0" fontId="14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14" fillId="0" borderId="0" xfId="56" applyFont="1" applyFill="1" applyAlignment="1">
      <alignment vertical="center"/>
      <protection/>
    </xf>
    <xf numFmtId="0" fontId="14" fillId="0" borderId="0" xfId="56" applyFont="1" applyFill="1" applyAlignment="1">
      <alignment horizontal="left" vertical="center"/>
      <protection/>
    </xf>
    <xf numFmtId="0" fontId="14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vertical="center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14" fillId="0" borderId="0" xfId="57" applyFont="1" applyFill="1" applyAlignment="1">
      <alignment vertical="center"/>
      <protection/>
    </xf>
    <xf numFmtId="0" fontId="14" fillId="0" borderId="0" xfId="57" applyFont="1" applyFill="1" applyAlignment="1">
      <alignment horizontal="left" vertical="center"/>
      <protection/>
    </xf>
    <xf numFmtId="0" fontId="14" fillId="0" borderId="0" xfId="57" applyFont="1" applyFill="1" applyAlignment="1">
      <alignment horizontal="center" vertical="center"/>
      <protection/>
    </xf>
    <xf numFmtId="0" fontId="6" fillId="0" borderId="0" xfId="57" applyFont="1" applyFill="1" applyAlignment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6" fillId="0" borderId="0" xfId="57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56" applyFont="1" applyFill="1" applyBorder="1" applyAlignment="1">
      <alignment horizontal="center" vertical="center"/>
      <protection/>
    </xf>
    <xf numFmtId="0" fontId="14" fillId="0" borderId="0" xfId="56" applyFont="1" applyFill="1" applyBorder="1" applyAlignment="1">
      <alignment horizontal="left" vertical="center"/>
      <protection/>
    </xf>
    <xf numFmtId="0" fontId="14" fillId="0" borderId="0" xfId="56" applyFont="1" applyFill="1" applyBorder="1" applyAlignment="1">
      <alignment vertical="center"/>
      <protection/>
    </xf>
    <xf numFmtId="0" fontId="14" fillId="0" borderId="0" xfId="55" applyFont="1" applyBorder="1" applyAlignment="1">
      <alignment horizontal="center" vertical="center"/>
      <protection/>
    </xf>
    <xf numFmtId="0" fontId="6" fillId="0" borderId="0" xfId="56" applyFont="1" applyFill="1" applyBorder="1" applyAlignment="1">
      <alignment vertical="center" wrapText="1"/>
      <protection/>
    </xf>
    <xf numFmtId="0" fontId="14" fillId="0" borderId="0" xfId="56" applyFont="1" applyFill="1" applyAlignment="1">
      <alignment vertical="center"/>
      <protection/>
    </xf>
    <xf numFmtId="0" fontId="14" fillId="0" borderId="0" xfId="56" applyFont="1" applyFill="1" applyAlignment="1">
      <alignment horizontal="left" vertical="center"/>
      <protection/>
    </xf>
    <xf numFmtId="0" fontId="14" fillId="0" borderId="0" xfId="56" applyFont="1" applyFill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6" fillId="0" borderId="0" xfId="56" applyFont="1" applyFill="1" applyAlignment="1">
      <alignment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57" applyFont="1" applyFill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14" fillId="0" borderId="0" xfId="56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0" xfId="57" applyFont="1" applyFill="1" applyAlignment="1">
      <alignment horizontal="center" vertical="center"/>
      <protection/>
    </xf>
    <xf numFmtId="0" fontId="17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8515625" style="20" customWidth="1"/>
    <col min="2" max="2" width="22.28125" style="20" bestFit="1" customWidth="1"/>
    <col min="3" max="3" width="9.421875" style="20" customWidth="1"/>
    <col min="4" max="4" width="14.57421875" style="1" customWidth="1"/>
    <col min="5" max="10" width="5.57421875" style="1" customWidth="1"/>
    <col min="11" max="11" width="9.8515625" style="1" customWidth="1"/>
    <col min="12" max="13" width="8.8515625" style="1" customWidth="1"/>
    <col min="14" max="14" width="7.28125" style="1" customWidth="1"/>
    <col min="15" max="15" width="16.8515625" style="1" customWidth="1"/>
    <col min="16" max="16384" width="9.140625" style="20" customWidth="1"/>
  </cols>
  <sheetData>
    <row r="1" ht="8.25" customHeight="1">
      <c r="O1" s="11"/>
    </row>
    <row r="2" spans="1:15" ht="18.75" customHeight="1">
      <c r="A2" s="127" t="s">
        <v>12</v>
      </c>
      <c r="B2" s="127"/>
      <c r="C2" s="127"/>
      <c r="D2" s="127"/>
      <c r="E2" s="127"/>
      <c r="H2" s="128" t="s">
        <v>0</v>
      </c>
      <c r="I2" s="128"/>
      <c r="J2" s="128"/>
      <c r="K2" s="128"/>
      <c r="L2" s="128"/>
      <c r="M2" s="128"/>
      <c r="N2" s="128"/>
      <c r="O2" s="128"/>
    </row>
    <row r="3" spans="1:15" ht="18.75" customHeight="1">
      <c r="A3" s="127" t="s">
        <v>13</v>
      </c>
      <c r="B3" s="127"/>
      <c r="C3" s="127"/>
      <c r="D3" s="127"/>
      <c r="E3" s="127"/>
      <c r="H3" s="128" t="s">
        <v>1</v>
      </c>
      <c r="I3" s="128"/>
      <c r="J3" s="128"/>
      <c r="K3" s="128"/>
      <c r="L3" s="128"/>
      <c r="M3" s="128"/>
      <c r="N3" s="128"/>
      <c r="O3" s="128"/>
    </row>
    <row r="5" spans="1:15" ht="20.25" customHeight="1">
      <c r="A5" s="130" t="s">
        <v>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ht="20.25" customHeight="1">
      <c r="A6" s="130" t="s">
        <v>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18.75" customHeight="1">
      <c r="A7" s="123" t="s">
        <v>2</v>
      </c>
      <c r="B7" s="123" t="s">
        <v>3</v>
      </c>
      <c r="C7" s="125"/>
      <c r="D7" s="123" t="s">
        <v>4</v>
      </c>
      <c r="E7" s="123" t="s">
        <v>6</v>
      </c>
      <c r="F7" s="123"/>
      <c r="G7" s="123"/>
      <c r="H7" s="123"/>
      <c r="I7" s="123"/>
      <c r="J7" s="123"/>
      <c r="K7" s="131" t="s">
        <v>16</v>
      </c>
      <c r="L7" s="132"/>
      <c r="M7" s="133"/>
      <c r="N7" s="129" t="s">
        <v>25</v>
      </c>
      <c r="O7" s="123" t="s">
        <v>5</v>
      </c>
    </row>
    <row r="8" spans="1:15" s="8" customFormat="1" ht="58.5" customHeight="1">
      <c r="A8" s="123"/>
      <c r="B8" s="123"/>
      <c r="C8" s="126"/>
      <c r="D8" s="123"/>
      <c r="E8" s="7" t="s">
        <v>20</v>
      </c>
      <c r="F8" s="7" t="s">
        <v>21</v>
      </c>
      <c r="G8" s="7" t="s">
        <v>22</v>
      </c>
      <c r="H8" s="7" t="s">
        <v>26</v>
      </c>
      <c r="I8" s="7" t="s">
        <v>23</v>
      </c>
      <c r="J8" s="7" t="s">
        <v>24</v>
      </c>
      <c r="K8" s="7" t="s">
        <v>666</v>
      </c>
      <c r="L8" s="7" t="s">
        <v>18</v>
      </c>
      <c r="M8" s="7" t="s">
        <v>19</v>
      </c>
      <c r="N8" s="123"/>
      <c r="O8" s="123"/>
    </row>
    <row r="9" spans="1:15" s="49" customFormat="1" ht="18.75" customHeight="1">
      <c r="A9" s="42">
        <v>1</v>
      </c>
      <c r="B9" s="87" t="s">
        <v>180</v>
      </c>
      <c r="C9" s="87" t="s">
        <v>134</v>
      </c>
      <c r="D9" s="88">
        <v>1054042418</v>
      </c>
      <c r="E9" s="42">
        <v>23</v>
      </c>
      <c r="F9" s="42">
        <v>23</v>
      </c>
      <c r="G9" s="42">
        <v>15</v>
      </c>
      <c r="H9" s="42">
        <v>12</v>
      </c>
      <c r="I9" s="42">
        <v>10</v>
      </c>
      <c r="J9" s="42"/>
      <c r="K9" s="42"/>
      <c r="L9" s="42"/>
      <c r="M9" s="42"/>
      <c r="N9" s="41">
        <f>SUM(E9:J9)-SUM(K9:M9)</f>
        <v>83</v>
      </c>
      <c r="O9" s="42" t="str">
        <f>IF(N9&gt;89,"Xuất sắc",IF(N9&gt;79,"Tốt",IF(N9&gt;69,"Khá",IF(N9&gt;59,"Trung bình khá",IF(N9&gt;49,"Trung bình",IF(N9&gt;29,"Yếu","Kém"))))))</f>
        <v>Tốt</v>
      </c>
    </row>
    <row r="10" spans="1:15" s="49" customFormat="1" ht="18.75" customHeight="1">
      <c r="A10" s="42">
        <v>2</v>
      </c>
      <c r="B10" s="87" t="s">
        <v>181</v>
      </c>
      <c r="C10" s="87" t="s">
        <v>155</v>
      </c>
      <c r="D10" s="88">
        <v>1154040008</v>
      </c>
      <c r="E10" s="42">
        <v>23</v>
      </c>
      <c r="F10" s="42">
        <v>21</v>
      </c>
      <c r="G10" s="42">
        <v>21</v>
      </c>
      <c r="H10" s="42">
        <v>15</v>
      </c>
      <c r="I10" s="42">
        <v>10</v>
      </c>
      <c r="J10" s="42"/>
      <c r="K10" s="42"/>
      <c r="L10" s="42"/>
      <c r="M10" s="42"/>
      <c r="N10" s="41">
        <f aca="true" t="shared" si="0" ref="N10:N47">SUM(E10:J10)-SUM(K10:M10)</f>
        <v>90</v>
      </c>
      <c r="O10" s="42" t="str">
        <f aca="true" t="shared" si="1" ref="O10:O47">IF(N10&gt;89,"Xuất sắc",IF(N10&gt;79,"Tốt",IF(N10&gt;69,"Khá",IF(N10&gt;59,"Trung bình khá",IF(N10&gt;49,"Trung bình",IF(N10&gt;29,"Yếu","Kém"))))))</f>
        <v>Xuất sắc</v>
      </c>
    </row>
    <row r="11" spans="1:15" s="49" customFormat="1" ht="18.75" customHeight="1">
      <c r="A11" s="42">
        <v>3</v>
      </c>
      <c r="B11" s="87" t="s">
        <v>182</v>
      </c>
      <c r="C11" s="87" t="s">
        <v>155</v>
      </c>
      <c r="D11" s="88">
        <v>1154040023</v>
      </c>
      <c r="E11" s="42">
        <v>23</v>
      </c>
      <c r="F11" s="42">
        <v>22</v>
      </c>
      <c r="G11" s="42">
        <v>20</v>
      </c>
      <c r="H11" s="42">
        <v>15</v>
      </c>
      <c r="I11" s="42">
        <v>10</v>
      </c>
      <c r="J11" s="42"/>
      <c r="K11" s="42"/>
      <c r="L11" s="42"/>
      <c r="M11" s="42"/>
      <c r="N11" s="41">
        <f t="shared" si="0"/>
        <v>90</v>
      </c>
      <c r="O11" s="42" t="str">
        <f t="shared" si="1"/>
        <v>Xuất sắc</v>
      </c>
    </row>
    <row r="12" spans="1:15" s="49" customFormat="1" ht="18.75" customHeight="1">
      <c r="A12" s="42">
        <v>4</v>
      </c>
      <c r="B12" s="87" t="s">
        <v>183</v>
      </c>
      <c r="C12" s="87" t="s">
        <v>156</v>
      </c>
      <c r="D12" s="88">
        <v>1154040036</v>
      </c>
      <c r="E12" s="42">
        <v>30</v>
      </c>
      <c r="F12" s="42">
        <v>20</v>
      </c>
      <c r="G12" s="42">
        <v>20</v>
      </c>
      <c r="H12" s="42">
        <v>15</v>
      </c>
      <c r="I12" s="42">
        <v>10</v>
      </c>
      <c r="J12" s="42"/>
      <c r="K12" s="42"/>
      <c r="L12" s="42"/>
      <c r="M12" s="42"/>
      <c r="N12" s="41">
        <f t="shared" si="0"/>
        <v>95</v>
      </c>
      <c r="O12" s="42" t="str">
        <f t="shared" si="1"/>
        <v>Xuất sắc</v>
      </c>
    </row>
    <row r="13" spans="1:15" s="49" customFormat="1" ht="18.75" customHeight="1">
      <c r="A13" s="42">
        <v>5</v>
      </c>
      <c r="B13" s="87" t="s">
        <v>184</v>
      </c>
      <c r="C13" s="87" t="s">
        <v>157</v>
      </c>
      <c r="D13" s="88">
        <v>1154040055</v>
      </c>
      <c r="E13" s="42">
        <v>25</v>
      </c>
      <c r="F13" s="42">
        <v>23</v>
      </c>
      <c r="G13" s="42">
        <v>20</v>
      </c>
      <c r="H13" s="42">
        <v>10</v>
      </c>
      <c r="I13" s="42"/>
      <c r="J13" s="42"/>
      <c r="K13" s="42"/>
      <c r="L13" s="42"/>
      <c r="M13" s="42"/>
      <c r="N13" s="41">
        <f t="shared" si="0"/>
        <v>78</v>
      </c>
      <c r="O13" s="42" t="str">
        <f t="shared" si="1"/>
        <v>Khá</v>
      </c>
    </row>
    <row r="14" spans="1:15" s="49" customFormat="1" ht="18.75" customHeight="1">
      <c r="A14" s="42">
        <v>6</v>
      </c>
      <c r="B14" s="87" t="s">
        <v>185</v>
      </c>
      <c r="C14" s="87" t="s">
        <v>97</v>
      </c>
      <c r="D14" s="88">
        <v>1154040164</v>
      </c>
      <c r="E14" s="42">
        <v>24</v>
      </c>
      <c r="F14" s="42">
        <v>24</v>
      </c>
      <c r="G14" s="42">
        <v>20</v>
      </c>
      <c r="H14" s="42">
        <v>12</v>
      </c>
      <c r="I14" s="42">
        <v>10</v>
      </c>
      <c r="J14" s="42"/>
      <c r="K14" s="42"/>
      <c r="L14" s="42"/>
      <c r="M14" s="42"/>
      <c r="N14" s="41">
        <f t="shared" si="0"/>
        <v>90</v>
      </c>
      <c r="O14" s="42" t="str">
        <f t="shared" si="1"/>
        <v>Xuất sắc</v>
      </c>
    </row>
    <row r="15" spans="1:15" s="49" customFormat="1" ht="18.75" customHeight="1">
      <c r="A15" s="42">
        <v>7</v>
      </c>
      <c r="B15" s="87" t="s">
        <v>186</v>
      </c>
      <c r="C15" s="87" t="s">
        <v>158</v>
      </c>
      <c r="D15" s="88">
        <v>1154040184</v>
      </c>
      <c r="E15" s="42">
        <v>20</v>
      </c>
      <c r="F15" s="42">
        <v>23</v>
      </c>
      <c r="G15" s="42">
        <v>5</v>
      </c>
      <c r="H15" s="42">
        <v>8</v>
      </c>
      <c r="I15" s="42"/>
      <c r="J15" s="42"/>
      <c r="K15" s="42"/>
      <c r="L15" s="42"/>
      <c r="M15" s="42"/>
      <c r="N15" s="41">
        <f t="shared" si="0"/>
        <v>56</v>
      </c>
      <c r="O15" s="42" t="str">
        <f t="shared" si="1"/>
        <v>Trung bình</v>
      </c>
    </row>
    <row r="16" spans="1:15" s="49" customFormat="1" ht="18.75" customHeight="1">
      <c r="A16" s="42">
        <v>8</v>
      </c>
      <c r="B16" s="87" t="s">
        <v>187</v>
      </c>
      <c r="C16" s="87" t="s">
        <v>158</v>
      </c>
      <c r="D16" s="88">
        <v>1154040186</v>
      </c>
      <c r="E16" s="42">
        <v>20</v>
      </c>
      <c r="F16" s="42">
        <v>23</v>
      </c>
      <c r="G16" s="42">
        <v>20</v>
      </c>
      <c r="H16" s="42">
        <v>10</v>
      </c>
      <c r="I16" s="42"/>
      <c r="J16" s="42"/>
      <c r="K16" s="42"/>
      <c r="L16" s="42"/>
      <c r="M16" s="42"/>
      <c r="N16" s="41">
        <f t="shared" si="0"/>
        <v>73</v>
      </c>
      <c r="O16" s="42" t="str">
        <f t="shared" si="1"/>
        <v>Khá</v>
      </c>
    </row>
    <row r="17" spans="1:15" s="49" customFormat="1" ht="18.75" customHeight="1">
      <c r="A17" s="42">
        <v>9</v>
      </c>
      <c r="B17" s="87" t="s">
        <v>188</v>
      </c>
      <c r="C17" s="87" t="s">
        <v>159</v>
      </c>
      <c r="D17" s="88">
        <v>1154040206</v>
      </c>
      <c r="E17" s="42">
        <v>20</v>
      </c>
      <c r="F17" s="42">
        <v>25</v>
      </c>
      <c r="G17" s="42">
        <v>16</v>
      </c>
      <c r="H17" s="42">
        <v>10</v>
      </c>
      <c r="I17" s="42"/>
      <c r="J17" s="42"/>
      <c r="K17" s="42"/>
      <c r="L17" s="42"/>
      <c r="M17" s="42"/>
      <c r="N17" s="41">
        <f t="shared" si="0"/>
        <v>71</v>
      </c>
      <c r="O17" s="42" t="str">
        <f t="shared" si="1"/>
        <v>Khá</v>
      </c>
    </row>
    <row r="18" spans="1:15" s="49" customFormat="1" ht="18.75" customHeight="1">
      <c r="A18" s="42">
        <v>10</v>
      </c>
      <c r="B18" s="87" t="s">
        <v>189</v>
      </c>
      <c r="C18" s="87" t="s">
        <v>160</v>
      </c>
      <c r="D18" s="88">
        <v>1154040219</v>
      </c>
      <c r="E18" s="42">
        <v>25</v>
      </c>
      <c r="F18" s="42">
        <v>25</v>
      </c>
      <c r="G18" s="42">
        <v>20</v>
      </c>
      <c r="H18" s="42">
        <v>10</v>
      </c>
      <c r="I18" s="42">
        <v>10</v>
      </c>
      <c r="J18" s="42"/>
      <c r="K18" s="42"/>
      <c r="L18" s="42"/>
      <c r="M18" s="42"/>
      <c r="N18" s="41">
        <f t="shared" si="0"/>
        <v>90</v>
      </c>
      <c r="O18" s="42" t="str">
        <f t="shared" si="1"/>
        <v>Xuất sắc</v>
      </c>
    </row>
    <row r="19" spans="1:15" s="49" customFormat="1" ht="18.75" customHeight="1">
      <c r="A19" s="42">
        <v>11</v>
      </c>
      <c r="B19" s="87" t="s">
        <v>190</v>
      </c>
      <c r="C19" s="87" t="s">
        <v>161</v>
      </c>
      <c r="D19" s="88">
        <v>1154040349</v>
      </c>
      <c r="E19" s="42">
        <v>20</v>
      </c>
      <c r="F19" s="42">
        <v>20</v>
      </c>
      <c r="G19" s="42">
        <v>11</v>
      </c>
      <c r="H19" s="42">
        <v>10</v>
      </c>
      <c r="I19" s="42"/>
      <c r="J19" s="42"/>
      <c r="K19" s="42"/>
      <c r="L19" s="42"/>
      <c r="M19" s="42"/>
      <c r="N19" s="41">
        <f t="shared" si="0"/>
        <v>61</v>
      </c>
      <c r="O19" s="42" t="str">
        <f t="shared" si="1"/>
        <v>Trung bình khá</v>
      </c>
    </row>
    <row r="20" spans="1:15" s="49" customFormat="1" ht="18.75" customHeight="1">
      <c r="A20" s="42">
        <v>12</v>
      </c>
      <c r="B20" s="87" t="s">
        <v>191</v>
      </c>
      <c r="C20" s="87" t="s">
        <v>162</v>
      </c>
      <c r="D20" s="88">
        <v>1154040374</v>
      </c>
      <c r="E20" s="42">
        <v>20</v>
      </c>
      <c r="F20" s="42">
        <v>20</v>
      </c>
      <c r="G20" s="42">
        <v>13</v>
      </c>
      <c r="H20" s="42">
        <v>10</v>
      </c>
      <c r="I20" s="42"/>
      <c r="J20" s="42"/>
      <c r="K20" s="42"/>
      <c r="L20" s="42"/>
      <c r="M20" s="42"/>
      <c r="N20" s="41">
        <f t="shared" si="0"/>
        <v>63</v>
      </c>
      <c r="O20" s="42" t="str">
        <f t="shared" si="1"/>
        <v>Trung bình khá</v>
      </c>
    </row>
    <row r="21" spans="1:15" s="49" customFormat="1" ht="18.75" customHeight="1">
      <c r="A21" s="42">
        <v>13</v>
      </c>
      <c r="B21" s="87" t="s">
        <v>163</v>
      </c>
      <c r="C21" s="87" t="s">
        <v>164</v>
      </c>
      <c r="D21" s="88">
        <v>1154040408</v>
      </c>
      <c r="E21" s="42"/>
      <c r="F21" s="42"/>
      <c r="G21" s="42"/>
      <c r="H21" s="42"/>
      <c r="I21" s="42"/>
      <c r="J21" s="42"/>
      <c r="K21" s="42">
        <v>5</v>
      </c>
      <c r="L21" s="42">
        <v>2</v>
      </c>
      <c r="M21" s="42"/>
      <c r="N21" s="41">
        <f t="shared" si="0"/>
        <v>-7</v>
      </c>
      <c r="O21" s="42" t="str">
        <f t="shared" si="1"/>
        <v>Kém</v>
      </c>
    </row>
    <row r="22" spans="1:15" s="49" customFormat="1" ht="18.75" customHeight="1">
      <c r="A22" s="42">
        <v>14</v>
      </c>
      <c r="B22" s="87" t="s">
        <v>192</v>
      </c>
      <c r="C22" s="87" t="s">
        <v>164</v>
      </c>
      <c r="D22" s="88">
        <v>1154040411</v>
      </c>
      <c r="E22" s="42">
        <v>20</v>
      </c>
      <c r="F22" s="42">
        <v>25</v>
      </c>
      <c r="G22" s="42">
        <v>7</v>
      </c>
      <c r="H22" s="42">
        <v>15</v>
      </c>
      <c r="I22" s="42"/>
      <c r="J22" s="42"/>
      <c r="K22" s="42"/>
      <c r="L22" s="42"/>
      <c r="M22" s="42"/>
      <c r="N22" s="41">
        <f t="shared" si="0"/>
        <v>67</v>
      </c>
      <c r="O22" s="42" t="str">
        <f t="shared" si="1"/>
        <v>Trung bình khá</v>
      </c>
    </row>
    <row r="23" spans="1:15" s="49" customFormat="1" ht="18.75" customHeight="1">
      <c r="A23" s="42">
        <v>15</v>
      </c>
      <c r="B23" s="87" t="s">
        <v>193</v>
      </c>
      <c r="C23" s="87" t="s">
        <v>165</v>
      </c>
      <c r="D23" s="88">
        <v>1154040419</v>
      </c>
      <c r="E23" s="42">
        <v>30</v>
      </c>
      <c r="F23" s="42">
        <v>19</v>
      </c>
      <c r="G23" s="42">
        <v>20</v>
      </c>
      <c r="H23" s="42">
        <v>12</v>
      </c>
      <c r="I23" s="42">
        <v>10</v>
      </c>
      <c r="J23" s="42"/>
      <c r="K23" s="42"/>
      <c r="L23" s="42">
        <v>2</v>
      </c>
      <c r="M23" s="42"/>
      <c r="N23" s="41">
        <f t="shared" si="0"/>
        <v>89</v>
      </c>
      <c r="O23" s="42" t="str">
        <f t="shared" si="1"/>
        <v>Tốt</v>
      </c>
    </row>
    <row r="24" spans="1:15" s="49" customFormat="1" ht="18.75" customHeight="1">
      <c r="A24" s="42">
        <v>16</v>
      </c>
      <c r="B24" s="87" t="s">
        <v>194</v>
      </c>
      <c r="C24" s="87" t="s">
        <v>166</v>
      </c>
      <c r="D24" s="88">
        <v>1154040420</v>
      </c>
      <c r="E24" s="42">
        <v>25</v>
      </c>
      <c r="F24" s="42">
        <v>25</v>
      </c>
      <c r="G24" s="42">
        <v>20</v>
      </c>
      <c r="H24" s="42">
        <v>10</v>
      </c>
      <c r="I24" s="42">
        <v>5</v>
      </c>
      <c r="J24" s="42"/>
      <c r="K24" s="42"/>
      <c r="L24" s="42"/>
      <c r="M24" s="42"/>
      <c r="N24" s="41">
        <f t="shared" si="0"/>
        <v>85</v>
      </c>
      <c r="O24" s="42" t="str">
        <f t="shared" si="1"/>
        <v>Tốt</v>
      </c>
    </row>
    <row r="25" spans="1:15" s="49" customFormat="1" ht="18.75" customHeight="1">
      <c r="A25" s="42">
        <v>17</v>
      </c>
      <c r="B25" s="87" t="s">
        <v>195</v>
      </c>
      <c r="C25" s="87" t="s">
        <v>167</v>
      </c>
      <c r="D25" s="88">
        <v>1154040424</v>
      </c>
      <c r="E25" s="42">
        <v>20</v>
      </c>
      <c r="F25" s="42">
        <v>19</v>
      </c>
      <c r="G25" s="42">
        <v>7</v>
      </c>
      <c r="H25" s="42">
        <v>10</v>
      </c>
      <c r="I25" s="42"/>
      <c r="J25" s="42"/>
      <c r="K25" s="42">
        <v>5</v>
      </c>
      <c r="L25" s="42"/>
      <c r="M25" s="42"/>
      <c r="N25" s="41">
        <f t="shared" si="0"/>
        <v>51</v>
      </c>
      <c r="O25" s="42" t="str">
        <f t="shared" si="1"/>
        <v>Trung bình</v>
      </c>
    </row>
    <row r="26" spans="1:15" s="49" customFormat="1" ht="18.75" customHeight="1">
      <c r="A26" s="42">
        <v>18</v>
      </c>
      <c r="B26" s="87" t="s">
        <v>168</v>
      </c>
      <c r="C26" s="87" t="s">
        <v>169</v>
      </c>
      <c r="D26" s="88">
        <v>1154040437</v>
      </c>
      <c r="E26" s="42">
        <v>20</v>
      </c>
      <c r="F26" s="42">
        <v>20</v>
      </c>
      <c r="G26" s="42">
        <v>8</v>
      </c>
      <c r="H26" s="42">
        <v>10</v>
      </c>
      <c r="I26" s="42"/>
      <c r="J26" s="42"/>
      <c r="K26" s="42"/>
      <c r="L26" s="42"/>
      <c r="M26" s="42"/>
      <c r="N26" s="41">
        <f t="shared" si="0"/>
        <v>58</v>
      </c>
      <c r="O26" s="42" t="str">
        <f t="shared" si="1"/>
        <v>Trung bình</v>
      </c>
    </row>
    <row r="27" spans="1:15" s="49" customFormat="1" ht="18.75" customHeight="1">
      <c r="A27" s="42">
        <v>19</v>
      </c>
      <c r="B27" s="87" t="s">
        <v>130</v>
      </c>
      <c r="C27" s="87" t="s">
        <v>169</v>
      </c>
      <c r="D27" s="88">
        <v>1154040441</v>
      </c>
      <c r="E27" s="42">
        <v>20</v>
      </c>
      <c r="F27" s="42">
        <v>21</v>
      </c>
      <c r="G27" s="42">
        <v>14</v>
      </c>
      <c r="H27" s="42">
        <v>10</v>
      </c>
      <c r="I27" s="42"/>
      <c r="J27" s="42"/>
      <c r="K27" s="42"/>
      <c r="L27" s="42">
        <v>2</v>
      </c>
      <c r="M27" s="42"/>
      <c r="N27" s="41">
        <f t="shared" si="0"/>
        <v>63</v>
      </c>
      <c r="O27" s="42" t="str">
        <f t="shared" si="1"/>
        <v>Trung bình khá</v>
      </c>
    </row>
    <row r="28" spans="1:15" s="49" customFormat="1" ht="18.75" customHeight="1">
      <c r="A28" s="42">
        <v>20</v>
      </c>
      <c r="B28" s="87" t="s">
        <v>196</v>
      </c>
      <c r="C28" s="87" t="s">
        <v>170</v>
      </c>
      <c r="D28" s="88">
        <v>1154040449</v>
      </c>
      <c r="E28" s="42">
        <v>17</v>
      </c>
      <c r="F28" s="42">
        <v>21</v>
      </c>
      <c r="G28" s="42">
        <v>17</v>
      </c>
      <c r="H28" s="42">
        <v>10</v>
      </c>
      <c r="I28" s="42"/>
      <c r="J28" s="42"/>
      <c r="K28" s="42"/>
      <c r="L28" s="42"/>
      <c r="M28" s="42"/>
      <c r="N28" s="41">
        <f t="shared" si="0"/>
        <v>65</v>
      </c>
      <c r="O28" s="42" t="str">
        <f t="shared" si="1"/>
        <v>Trung bình khá</v>
      </c>
    </row>
    <row r="29" spans="1:15" s="49" customFormat="1" ht="18.75" customHeight="1">
      <c r="A29" s="42">
        <v>21</v>
      </c>
      <c r="B29" s="87" t="s">
        <v>197</v>
      </c>
      <c r="C29" s="87" t="s">
        <v>171</v>
      </c>
      <c r="D29" s="88">
        <v>1154040473</v>
      </c>
      <c r="E29" s="42">
        <v>20</v>
      </c>
      <c r="F29" s="42">
        <v>25</v>
      </c>
      <c r="G29" s="42">
        <v>20</v>
      </c>
      <c r="H29" s="42">
        <v>10</v>
      </c>
      <c r="I29" s="42"/>
      <c r="J29" s="42"/>
      <c r="K29" s="42"/>
      <c r="L29" s="42"/>
      <c r="M29" s="42"/>
      <c r="N29" s="41">
        <f t="shared" si="0"/>
        <v>75</v>
      </c>
      <c r="O29" s="42" t="str">
        <f t="shared" si="1"/>
        <v>Khá</v>
      </c>
    </row>
    <row r="30" spans="1:15" s="49" customFormat="1" ht="18.75" customHeight="1">
      <c r="A30" s="42">
        <v>22</v>
      </c>
      <c r="B30" s="87" t="s">
        <v>198</v>
      </c>
      <c r="C30" s="87" t="s">
        <v>126</v>
      </c>
      <c r="D30" s="88">
        <v>1154040489</v>
      </c>
      <c r="E30" s="42">
        <v>20</v>
      </c>
      <c r="F30" s="42">
        <v>23</v>
      </c>
      <c r="G30" s="42">
        <v>20</v>
      </c>
      <c r="H30" s="42">
        <v>10</v>
      </c>
      <c r="I30" s="42"/>
      <c r="J30" s="42"/>
      <c r="K30" s="42"/>
      <c r="L30" s="42"/>
      <c r="M30" s="42"/>
      <c r="N30" s="41">
        <f t="shared" si="0"/>
        <v>73</v>
      </c>
      <c r="O30" s="42" t="str">
        <f t="shared" si="1"/>
        <v>Khá</v>
      </c>
    </row>
    <row r="31" spans="1:15" s="49" customFormat="1" ht="18.75" customHeight="1">
      <c r="A31" s="42">
        <v>23</v>
      </c>
      <c r="B31" s="87" t="s">
        <v>199</v>
      </c>
      <c r="C31" s="87" t="s">
        <v>129</v>
      </c>
      <c r="D31" s="88">
        <v>1154040498</v>
      </c>
      <c r="E31" s="42">
        <v>20</v>
      </c>
      <c r="F31" s="42">
        <v>14</v>
      </c>
      <c r="G31" s="42">
        <v>6</v>
      </c>
      <c r="H31" s="42">
        <v>15</v>
      </c>
      <c r="I31" s="42"/>
      <c r="J31" s="42"/>
      <c r="K31" s="42"/>
      <c r="L31" s="42"/>
      <c r="M31" s="42"/>
      <c r="N31" s="41">
        <f t="shared" si="0"/>
        <v>55</v>
      </c>
      <c r="O31" s="42" t="str">
        <f t="shared" si="1"/>
        <v>Trung bình</v>
      </c>
    </row>
    <row r="32" spans="1:15" s="49" customFormat="1" ht="18.75" customHeight="1">
      <c r="A32" s="42">
        <v>24</v>
      </c>
      <c r="B32" s="87" t="s">
        <v>200</v>
      </c>
      <c r="C32" s="87" t="s">
        <v>129</v>
      </c>
      <c r="D32" s="88">
        <v>1154040504</v>
      </c>
      <c r="E32" s="42">
        <v>20</v>
      </c>
      <c r="F32" s="42">
        <v>23</v>
      </c>
      <c r="G32" s="42">
        <v>19</v>
      </c>
      <c r="H32" s="42">
        <v>10</v>
      </c>
      <c r="I32" s="42"/>
      <c r="J32" s="42"/>
      <c r="K32" s="42"/>
      <c r="L32" s="42"/>
      <c r="M32" s="42"/>
      <c r="N32" s="41">
        <f t="shared" si="0"/>
        <v>72</v>
      </c>
      <c r="O32" s="42" t="str">
        <f t="shared" si="1"/>
        <v>Khá</v>
      </c>
    </row>
    <row r="33" spans="1:15" s="49" customFormat="1" ht="18.75" customHeight="1">
      <c r="A33" s="42">
        <v>25</v>
      </c>
      <c r="B33" s="87" t="s">
        <v>201</v>
      </c>
      <c r="C33" s="87" t="s">
        <v>129</v>
      </c>
      <c r="D33" s="88">
        <v>1154040505</v>
      </c>
      <c r="E33" s="42">
        <v>20</v>
      </c>
      <c r="F33" s="42">
        <v>20</v>
      </c>
      <c r="G33" s="42">
        <v>10</v>
      </c>
      <c r="H33" s="42">
        <v>10</v>
      </c>
      <c r="I33" s="42"/>
      <c r="J33" s="42"/>
      <c r="K33" s="42"/>
      <c r="L33" s="42"/>
      <c r="M33" s="42"/>
      <c r="N33" s="41">
        <f t="shared" si="0"/>
        <v>60</v>
      </c>
      <c r="O33" s="42" t="str">
        <f t="shared" si="1"/>
        <v>Trung bình khá</v>
      </c>
    </row>
    <row r="34" spans="1:15" s="49" customFormat="1" ht="18.75" customHeight="1">
      <c r="A34" s="42">
        <v>26</v>
      </c>
      <c r="B34" s="87" t="s">
        <v>180</v>
      </c>
      <c r="C34" s="87" t="s">
        <v>129</v>
      </c>
      <c r="D34" s="88">
        <v>1154040507</v>
      </c>
      <c r="E34" s="42">
        <v>20</v>
      </c>
      <c r="F34" s="42">
        <v>23</v>
      </c>
      <c r="G34" s="42">
        <v>13</v>
      </c>
      <c r="H34" s="42">
        <v>15</v>
      </c>
      <c r="I34" s="42"/>
      <c r="J34" s="42"/>
      <c r="K34" s="42"/>
      <c r="L34" s="42"/>
      <c r="M34" s="42"/>
      <c r="N34" s="41">
        <f t="shared" si="0"/>
        <v>71</v>
      </c>
      <c r="O34" s="42" t="str">
        <f t="shared" si="1"/>
        <v>Khá</v>
      </c>
    </row>
    <row r="35" spans="1:15" s="49" customFormat="1" ht="18.75" customHeight="1">
      <c r="A35" s="42">
        <v>27</v>
      </c>
      <c r="B35" s="87" t="s">
        <v>202</v>
      </c>
      <c r="C35" s="87" t="s">
        <v>129</v>
      </c>
      <c r="D35" s="88">
        <v>1154040508</v>
      </c>
      <c r="E35" s="42">
        <v>20</v>
      </c>
      <c r="F35" s="42">
        <v>21</v>
      </c>
      <c r="G35" s="42">
        <v>9</v>
      </c>
      <c r="H35" s="42">
        <v>10</v>
      </c>
      <c r="I35" s="42"/>
      <c r="J35" s="42"/>
      <c r="K35" s="42"/>
      <c r="L35" s="42"/>
      <c r="M35" s="42"/>
      <c r="N35" s="41">
        <f t="shared" si="0"/>
        <v>60</v>
      </c>
      <c r="O35" s="42" t="str">
        <f t="shared" si="1"/>
        <v>Trung bình khá</v>
      </c>
    </row>
    <row r="36" spans="1:15" s="49" customFormat="1" ht="18.75" customHeight="1">
      <c r="A36" s="42">
        <v>28</v>
      </c>
      <c r="B36" s="87" t="s">
        <v>203</v>
      </c>
      <c r="C36" s="87" t="s">
        <v>129</v>
      </c>
      <c r="D36" s="88">
        <v>1154040513</v>
      </c>
      <c r="E36" s="42">
        <v>15</v>
      </c>
      <c r="F36" s="42">
        <v>21</v>
      </c>
      <c r="G36" s="42">
        <v>10</v>
      </c>
      <c r="H36" s="42">
        <v>15</v>
      </c>
      <c r="I36" s="42"/>
      <c r="J36" s="42"/>
      <c r="K36" s="42"/>
      <c r="L36" s="42"/>
      <c r="M36" s="42"/>
      <c r="N36" s="41">
        <f t="shared" si="0"/>
        <v>61</v>
      </c>
      <c r="O36" s="42" t="str">
        <f t="shared" si="1"/>
        <v>Trung bình khá</v>
      </c>
    </row>
    <row r="37" spans="1:15" s="49" customFormat="1" ht="18.75" customHeight="1">
      <c r="A37" s="42">
        <v>29</v>
      </c>
      <c r="B37" s="87" t="s">
        <v>204</v>
      </c>
      <c r="C37" s="87" t="s">
        <v>172</v>
      </c>
      <c r="D37" s="88">
        <v>1154040553</v>
      </c>
      <c r="E37" s="42">
        <v>20</v>
      </c>
      <c r="F37" s="42">
        <v>25</v>
      </c>
      <c r="G37" s="42">
        <v>6</v>
      </c>
      <c r="H37" s="42">
        <v>10</v>
      </c>
      <c r="I37" s="42"/>
      <c r="J37" s="42"/>
      <c r="K37" s="42"/>
      <c r="L37" s="42"/>
      <c r="M37" s="42"/>
      <c r="N37" s="41">
        <f t="shared" si="0"/>
        <v>61</v>
      </c>
      <c r="O37" s="42" t="str">
        <f t="shared" si="1"/>
        <v>Trung bình khá</v>
      </c>
    </row>
    <row r="38" spans="1:15" s="49" customFormat="1" ht="18.75" customHeight="1">
      <c r="A38" s="42">
        <v>30</v>
      </c>
      <c r="B38" s="87" t="s">
        <v>205</v>
      </c>
      <c r="C38" s="87" t="s">
        <v>173</v>
      </c>
      <c r="D38" s="88">
        <v>1154040568</v>
      </c>
      <c r="E38" s="42">
        <v>23</v>
      </c>
      <c r="F38" s="42">
        <v>23</v>
      </c>
      <c r="G38" s="42">
        <v>20</v>
      </c>
      <c r="H38" s="42">
        <v>15</v>
      </c>
      <c r="I38" s="42"/>
      <c r="J38" s="42"/>
      <c r="K38" s="42"/>
      <c r="L38" s="42"/>
      <c r="M38" s="42"/>
      <c r="N38" s="41">
        <f t="shared" si="0"/>
        <v>81</v>
      </c>
      <c r="O38" s="42" t="str">
        <f t="shared" si="1"/>
        <v>Tốt</v>
      </c>
    </row>
    <row r="39" spans="1:15" s="49" customFormat="1" ht="18.75" customHeight="1">
      <c r="A39" s="42">
        <v>31</v>
      </c>
      <c r="B39" s="87" t="s">
        <v>206</v>
      </c>
      <c r="C39" s="87" t="s">
        <v>174</v>
      </c>
      <c r="D39" s="88">
        <v>1154040577</v>
      </c>
      <c r="E39" s="42">
        <v>20</v>
      </c>
      <c r="F39" s="42">
        <v>25</v>
      </c>
      <c r="G39" s="42">
        <v>20</v>
      </c>
      <c r="H39" s="42">
        <v>15</v>
      </c>
      <c r="I39" s="42">
        <v>10</v>
      </c>
      <c r="J39" s="42"/>
      <c r="K39" s="42"/>
      <c r="L39" s="42"/>
      <c r="M39" s="42"/>
      <c r="N39" s="41">
        <f t="shared" si="0"/>
        <v>90</v>
      </c>
      <c r="O39" s="42" t="str">
        <f t="shared" si="1"/>
        <v>Xuất sắc</v>
      </c>
    </row>
    <row r="40" spans="1:15" s="49" customFormat="1" ht="18.75" customHeight="1">
      <c r="A40" s="42">
        <v>32</v>
      </c>
      <c r="B40" s="87" t="s">
        <v>207</v>
      </c>
      <c r="C40" s="87" t="s">
        <v>139</v>
      </c>
      <c r="D40" s="88">
        <v>1154040581</v>
      </c>
      <c r="E40" s="42">
        <v>20</v>
      </c>
      <c r="F40" s="42">
        <v>22</v>
      </c>
      <c r="G40" s="42">
        <v>8</v>
      </c>
      <c r="H40" s="42">
        <v>10</v>
      </c>
      <c r="I40" s="42"/>
      <c r="J40" s="42"/>
      <c r="K40" s="42"/>
      <c r="L40" s="42"/>
      <c r="M40" s="42"/>
      <c r="N40" s="41">
        <f t="shared" si="0"/>
        <v>60</v>
      </c>
      <c r="O40" s="42" t="str">
        <f t="shared" si="1"/>
        <v>Trung bình khá</v>
      </c>
    </row>
    <row r="41" spans="1:15" s="50" customFormat="1" ht="18.75" customHeight="1">
      <c r="A41" s="42">
        <v>33</v>
      </c>
      <c r="B41" s="87" t="s">
        <v>208</v>
      </c>
      <c r="C41" s="87" t="s">
        <v>139</v>
      </c>
      <c r="D41" s="88">
        <v>1154040601</v>
      </c>
      <c r="E41" s="42">
        <v>20</v>
      </c>
      <c r="F41" s="42">
        <v>20</v>
      </c>
      <c r="G41" s="42">
        <v>5</v>
      </c>
      <c r="H41" s="42">
        <v>10</v>
      </c>
      <c r="I41" s="42"/>
      <c r="J41" s="42"/>
      <c r="K41" s="42"/>
      <c r="L41" s="42"/>
      <c r="M41" s="42"/>
      <c r="N41" s="41">
        <f t="shared" si="0"/>
        <v>55</v>
      </c>
      <c r="O41" s="42" t="str">
        <f t="shared" si="1"/>
        <v>Trung bình</v>
      </c>
    </row>
    <row r="42" spans="1:15" s="51" customFormat="1" ht="18.75" customHeight="1">
      <c r="A42" s="42">
        <v>34</v>
      </c>
      <c r="B42" s="87" t="s">
        <v>209</v>
      </c>
      <c r="C42" s="87" t="s">
        <v>139</v>
      </c>
      <c r="D42" s="88">
        <v>1154040602</v>
      </c>
      <c r="E42" s="42">
        <v>20</v>
      </c>
      <c r="F42" s="42">
        <v>21</v>
      </c>
      <c r="G42" s="42">
        <v>12</v>
      </c>
      <c r="H42" s="42">
        <v>10</v>
      </c>
      <c r="I42" s="69"/>
      <c r="J42" s="69"/>
      <c r="K42" s="69"/>
      <c r="L42" s="69"/>
      <c r="M42" s="69"/>
      <c r="N42" s="41">
        <f t="shared" si="0"/>
        <v>63</v>
      </c>
      <c r="O42" s="42" t="str">
        <f t="shared" si="1"/>
        <v>Trung bình khá</v>
      </c>
    </row>
    <row r="43" spans="1:15" s="50" customFormat="1" ht="18.75" customHeight="1">
      <c r="A43" s="42">
        <v>35</v>
      </c>
      <c r="B43" s="87" t="s">
        <v>210</v>
      </c>
      <c r="C43" s="87" t="s">
        <v>175</v>
      </c>
      <c r="D43" s="88">
        <v>1154040611</v>
      </c>
      <c r="E43" s="42">
        <v>20</v>
      </c>
      <c r="F43" s="42">
        <v>20</v>
      </c>
      <c r="G43" s="42">
        <v>15</v>
      </c>
      <c r="H43" s="42">
        <v>10</v>
      </c>
      <c r="I43" s="42"/>
      <c r="J43" s="42"/>
      <c r="K43" s="42"/>
      <c r="L43" s="42"/>
      <c r="M43" s="42"/>
      <c r="N43" s="41">
        <f t="shared" si="0"/>
        <v>65</v>
      </c>
      <c r="O43" s="42" t="str">
        <f t="shared" si="1"/>
        <v>Trung bình khá</v>
      </c>
    </row>
    <row r="44" spans="1:15" s="49" customFormat="1" ht="18.75" customHeight="1">
      <c r="A44" s="42">
        <v>36</v>
      </c>
      <c r="B44" s="87" t="s">
        <v>211</v>
      </c>
      <c r="C44" s="87" t="s">
        <v>176</v>
      </c>
      <c r="D44" s="88">
        <v>1154040633</v>
      </c>
      <c r="E44" s="42">
        <v>20</v>
      </c>
      <c r="F44" s="42">
        <v>25</v>
      </c>
      <c r="G44" s="42">
        <v>20</v>
      </c>
      <c r="H44" s="42">
        <v>10</v>
      </c>
      <c r="I44" s="42"/>
      <c r="J44" s="42"/>
      <c r="K44" s="42"/>
      <c r="L44" s="42"/>
      <c r="M44" s="42"/>
      <c r="N44" s="41">
        <f t="shared" si="0"/>
        <v>75</v>
      </c>
      <c r="O44" s="42" t="str">
        <f t="shared" si="1"/>
        <v>Khá</v>
      </c>
    </row>
    <row r="45" spans="1:15" s="49" customFormat="1" ht="18.75" customHeight="1">
      <c r="A45" s="42">
        <v>37</v>
      </c>
      <c r="B45" s="87" t="s">
        <v>212</v>
      </c>
      <c r="C45" s="87" t="s">
        <v>177</v>
      </c>
      <c r="D45" s="88">
        <v>1154040641</v>
      </c>
      <c r="E45" s="42">
        <v>20</v>
      </c>
      <c r="F45" s="42">
        <v>25</v>
      </c>
      <c r="G45" s="42">
        <v>11</v>
      </c>
      <c r="H45" s="42">
        <v>15</v>
      </c>
      <c r="I45" s="42"/>
      <c r="J45" s="42"/>
      <c r="K45" s="42"/>
      <c r="L45" s="42"/>
      <c r="M45" s="42"/>
      <c r="N45" s="41">
        <f t="shared" si="0"/>
        <v>71</v>
      </c>
      <c r="O45" s="42" t="str">
        <f t="shared" si="1"/>
        <v>Khá</v>
      </c>
    </row>
    <row r="46" spans="1:15" s="49" customFormat="1" ht="18.75" customHeight="1">
      <c r="A46" s="42">
        <v>38</v>
      </c>
      <c r="B46" s="87" t="s">
        <v>213</v>
      </c>
      <c r="C46" s="87" t="s">
        <v>178</v>
      </c>
      <c r="D46" s="88">
        <v>1154040705</v>
      </c>
      <c r="E46" s="42">
        <v>20</v>
      </c>
      <c r="F46" s="42">
        <v>23</v>
      </c>
      <c r="G46" s="42">
        <v>20</v>
      </c>
      <c r="H46" s="42">
        <v>10</v>
      </c>
      <c r="I46" s="42">
        <v>5</v>
      </c>
      <c r="J46" s="42"/>
      <c r="K46" s="42"/>
      <c r="L46" s="42"/>
      <c r="M46" s="42"/>
      <c r="N46" s="41">
        <f t="shared" si="0"/>
        <v>78</v>
      </c>
      <c r="O46" s="42" t="str">
        <f t="shared" si="1"/>
        <v>Khá</v>
      </c>
    </row>
    <row r="47" spans="1:15" s="49" customFormat="1" ht="18.75" customHeight="1">
      <c r="A47" s="42">
        <v>39</v>
      </c>
      <c r="B47" s="47" t="s">
        <v>214</v>
      </c>
      <c r="C47" s="47" t="s">
        <v>179</v>
      </c>
      <c r="D47" s="42" t="s">
        <v>10</v>
      </c>
      <c r="E47" s="42" t="s">
        <v>11</v>
      </c>
      <c r="F47" s="42"/>
      <c r="G47" s="42"/>
      <c r="H47" s="42"/>
      <c r="I47" s="42"/>
      <c r="J47" s="42"/>
      <c r="K47" s="42"/>
      <c r="L47" s="42"/>
      <c r="M47" s="42"/>
      <c r="N47" s="41">
        <f t="shared" si="0"/>
        <v>0</v>
      </c>
      <c r="O47" s="42" t="str">
        <f t="shared" si="1"/>
        <v>Kém</v>
      </c>
    </row>
    <row r="48" spans="1:15" s="49" customFormat="1" ht="15.75" customHeight="1">
      <c r="A48" s="25"/>
      <c r="B48" s="26"/>
      <c r="C48" s="26"/>
      <c r="D48" s="25"/>
      <c r="E48" s="25"/>
      <c r="F48" s="25"/>
      <c r="G48" s="25"/>
      <c r="H48" s="25"/>
      <c r="I48" s="124"/>
      <c r="J48" s="124"/>
      <c r="K48" s="124"/>
      <c r="L48" s="124"/>
      <c r="M48" s="124"/>
      <c r="N48" s="124"/>
      <c r="O48" s="124"/>
    </row>
    <row r="49" spans="1:15" s="49" customFormat="1" ht="126.75" customHeight="1">
      <c r="A49" s="121" t="s">
        <v>15</v>
      </c>
      <c r="B49" s="122"/>
      <c r="C49" s="122"/>
      <c r="D49" s="122"/>
      <c r="E49" s="122"/>
      <c r="F49" s="10"/>
      <c r="G49" s="10"/>
      <c r="H49" s="10"/>
      <c r="I49" s="121" t="s">
        <v>14</v>
      </c>
      <c r="J49" s="122"/>
      <c r="K49" s="122"/>
      <c r="L49" s="122"/>
      <c r="M49" s="122"/>
      <c r="N49" s="122"/>
      <c r="O49" s="122"/>
    </row>
    <row r="50" ht="21" customHeight="1"/>
    <row r="51" ht="21" customHeight="1"/>
  </sheetData>
  <sheetProtection/>
  <mergeCells count="17">
    <mergeCell ref="A2:E2"/>
    <mergeCell ref="H2:O2"/>
    <mergeCell ref="A3:E3"/>
    <mergeCell ref="H3:O3"/>
    <mergeCell ref="E7:J7"/>
    <mergeCell ref="N7:N8"/>
    <mergeCell ref="O7:O8"/>
    <mergeCell ref="A6:O6"/>
    <mergeCell ref="A5:O5"/>
    <mergeCell ref="K7:M7"/>
    <mergeCell ref="A49:E49"/>
    <mergeCell ref="A7:A8"/>
    <mergeCell ref="B7:B8"/>
    <mergeCell ref="D7:D8"/>
    <mergeCell ref="I48:O48"/>
    <mergeCell ref="I49:O49"/>
    <mergeCell ref="C7:C8"/>
  </mergeCells>
  <printOptions/>
  <pageMargins left="0.55" right="0.17" top="0.43" bottom="0.5" header="0.2" footer="0.23"/>
  <pageSetup horizontalDpi="600" verticalDpi="600" orientation="landscape" paperSize="9" r:id="rId1"/>
  <headerFooter alignWithMargins="0">
    <oddFooter>&amp;C&amp;"Times New Roman,Regular"&amp;12&amp;P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20" customWidth="1"/>
    <col min="2" max="2" width="22.7109375" style="20" customWidth="1"/>
    <col min="3" max="3" width="7.8515625" style="20" customWidth="1"/>
    <col min="4" max="4" width="13.28125" style="20" customWidth="1"/>
    <col min="5" max="8" width="5.57421875" style="20" bestFit="1" customWidth="1"/>
    <col min="9" max="9" width="6.140625" style="20" bestFit="1" customWidth="1"/>
    <col min="10" max="10" width="5.57421875" style="20" bestFit="1" customWidth="1"/>
    <col min="11" max="11" width="8.00390625" style="20" customWidth="1"/>
    <col min="12" max="12" width="10.421875" style="20" customWidth="1"/>
    <col min="13" max="14" width="8.7109375" style="20" customWidth="1"/>
    <col min="15" max="15" width="6.7109375" style="20" customWidth="1"/>
    <col min="16" max="16" width="14.00390625" style="20" customWidth="1"/>
    <col min="17" max="16384" width="9.140625" style="20" customWidth="1"/>
  </cols>
  <sheetData>
    <row r="1" ht="10.5" customHeight="1">
      <c r="P1" s="21"/>
    </row>
    <row r="2" spans="1:17" ht="19.5" customHeight="1">
      <c r="A2" s="127" t="s">
        <v>12</v>
      </c>
      <c r="B2" s="127"/>
      <c r="C2" s="127"/>
      <c r="D2" s="127"/>
      <c r="E2" s="127"/>
      <c r="F2" s="1"/>
      <c r="G2" s="1"/>
      <c r="H2" s="128" t="s">
        <v>0</v>
      </c>
      <c r="I2" s="128"/>
      <c r="J2" s="128"/>
      <c r="K2" s="128"/>
      <c r="L2" s="128"/>
      <c r="M2" s="128"/>
      <c r="N2" s="128"/>
      <c r="O2" s="128"/>
      <c r="P2" s="128"/>
      <c r="Q2" s="16"/>
    </row>
    <row r="3" spans="1:17" ht="19.5" customHeight="1">
      <c r="A3" s="127" t="s">
        <v>13</v>
      </c>
      <c r="B3" s="127"/>
      <c r="C3" s="127"/>
      <c r="D3" s="127"/>
      <c r="E3" s="127"/>
      <c r="F3" s="1"/>
      <c r="G3" s="1"/>
      <c r="H3" s="128" t="s">
        <v>1</v>
      </c>
      <c r="I3" s="128"/>
      <c r="J3" s="128"/>
      <c r="K3" s="128"/>
      <c r="L3" s="128"/>
      <c r="M3" s="128"/>
      <c r="N3" s="128"/>
      <c r="O3" s="128"/>
      <c r="P3" s="128"/>
      <c r="Q3" s="16"/>
    </row>
    <row r="4" ht="9" customHeight="1"/>
    <row r="5" spans="1:16" ht="21" customHeight="1">
      <c r="A5" s="130" t="s">
        <v>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21" customHeight="1">
      <c r="A6" s="130" t="s">
        <v>667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21.75" customHeight="1">
      <c r="A8" s="123" t="s">
        <v>2</v>
      </c>
      <c r="B8" s="123" t="s">
        <v>3</v>
      </c>
      <c r="C8" s="123"/>
      <c r="D8" s="123" t="s">
        <v>4</v>
      </c>
      <c r="E8" s="123" t="s">
        <v>6</v>
      </c>
      <c r="F8" s="123"/>
      <c r="G8" s="123"/>
      <c r="H8" s="123"/>
      <c r="I8" s="123"/>
      <c r="J8" s="123"/>
      <c r="K8" s="129" t="s">
        <v>150</v>
      </c>
      <c r="L8" s="129" t="s">
        <v>16</v>
      </c>
      <c r="M8" s="129"/>
      <c r="N8" s="129"/>
      <c r="O8" s="129" t="s">
        <v>25</v>
      </c>
      <c r="P8" s="123" t="s">
        <v>5</v>
      </c>
    </row>
    <row r="9" spans="1:16" s="8" customFormat="1" ht="77.25" customHeight="1">
      <c r="A9" s="123"/>
      <c r="B9" s="123"/>
      <c r="C9" s="123"/>
      <c r="D9" s="123"/>
      <c r="E9" s="7" t="s">
        <v>20</v>
      </c>
      <c r="F9" s="7" t="s">
        <v>21</v>
      </c>
      <c r="G9" s="7" t="s">
        <v>22</v>
      </c>
      <c r="H9" s="7" t="s">
        <v>29</v>
      </c>
      <c r="I9" s="7" t="s">
        <v>39</v>
      </c>
      <c r="J9" s="7" t="s">
        <v>24</v>
      </c>
      <c r="K9" s="129"/>
      <c r="L9" s="7" t="s">
        <v>669</v>
      </c>
      <c r="M9" s="7" t="s">
        <v>18</v>
      </c>
      <c r="N9" s="7" t="s">
        <v>19</v>
      </c>
      <c r="O9" s="123"/>
      <c r="P9" s="123"/>
    </row>
    <row r="10" spans="1:16" s="49" customFormat="1" ht="23.25" customHeight="1">
      <c r="A10" s="93">
        <v>1</v>
      </c>
      <c r="B10" s="109" t="s">
        <v>547</v>
      </c>
      <c r="C10" s="109" t="s">
        <v>155</v>
      </c>
      <c r="D10" s="97">
        <v>1154040020</v>
      </c>
      <c r="E10" s="93">
        <v>20</v>
      </c>
      <c r="F10" s="93">
        <v>25</v>
      </c>
      <c r="G10" s="93">
        <v>20</v>
      </c>
      <c r="H10" s="93">
        <v>15</v>
      </c>
      <c r="I10" s="93"/>
      <c r="J10" s="110">
        <v>0</v>
      </c>
      <c r="K10" s="93">
        <v>0</v>
      </c>
      <c r="L10" s="93"/>
      <c r="M10" s="93"/>
      <c r="N10" s="93"/>
      <c r="O10" s="111">
        <f>SUM(E10:K10)</f>
        <v>80</v>
      </c>
      <c r="P10" s="93" t="str">
        <f>IF(O10&lt;30,"Kém",IF(O10&lt;50,"Yếu",IF(O10&lt;60,"Trung Bình",IF(O10&lt;70,"Trung Bình Khá",IF(O10&lt;80,"Khá",IF(O10&lt;90,"Tốt","Xuất Sắc"))))))</f>
        <v>Tốt</v>
      </c>
    </row>
    <row r="11" spans="1:16" s="49" customFormat="1" ht="23.25" customHeight="1">
      <c r="A11" s="93">
        <v>2</v>
      </c>
      <c r="B11" s="109" t="s">
        <v>548</v>
      </c>
      <c r="C11" s="109" t="s">
        <v>322</v>
      </c>
      <c r="D11" s="97">
        <v>1154040033</v>
      </c>
      <c r="E11" s="93">
        <v>20</v>
      </c>
      <c r="F11" s="93">
        <v>25</v>
      </c>
      <c r="G11" s="93">
        <v>20</v>
      </c>
      <c r="H11" s="93">
        <v>15</v>
      </c>
      <c r="I11" s="93"/>
      <c r="J11" s="110">
        <v>0</v>
      </c>
      <c r="K11" s="93">
        <v>0</v>
      </c>
      <c r="L11" s="93"/>
      <c r="M11" s="93"/>
      <c r="N11" s="93"/>
      <c r="O11" s="111">
        <f>SUM(E11:K11)</f>
        <v>80</v>
      </c>
      <c r="P11" s="93" t="str">
        <f aca="true" t="shared" si="0" ref="P11:P52">IF(O11&lt;30,"Kém",IF(O11&lt;50,"Yếu",IF(O11&lt;60,"Trung Bình",IF(O11&lt;70,"Trung Bình Khá",IF(O11&lt;80,"Khá",IF(O11&lt;90,"Tốt","Xuất Sắc"))))))</f>
        <v>Tốt</v>
      </c>
    </row>
    <row r="12" spans="1:16" s="49" customFormat="1" ht="23.25" customHeight="1">
      <c r="A12" s="93">
        <v>3</v>
      </c>
      <c r="B12" s="109" t="s">
        <v>549</v>
      </c>
      <c r="C12" s="109" t="s">
        <v>414</v>
      </c>
      <c r="D12" s="97">
        <v>1154040040</v>
      </c>
      <c r="E12" s="93">
        <v>20</v>
      </c>
      <c r="F12" s="93">
        <v>25</v>
      </c>
      <c r="G12" s="93">
        <v>20</v>
      </c>
      <c r="H12" s="93">
        <v>15</v>
      </c>
      <c r="I12" s="93"/>
      <c r="J12" s="110">
        <v>0</v>
      </c>
      <c r="K12" s="93">
        <v>0</v>
      </c>
      <c r="L12" s="93"/>
      <c r="M12" s="93"/>
      <c r="N12" s="93"/>
      <c r="O12" s="111">
        <f aca="true" t="shared" si="1" ref="O12:O52">SUM(E12:K12)</f>
        <v>80</v>
      </c>
      <c r="P12" s="93" t="str">
        <f t="shared" si="0"/>
        <v>Tốt</v>
      </c>
    </row>
    <row r="13" spans="1:16" s="49" customFormat="1" ht="23.25" customHeight="1">
      <c r="A13" s="93">
        <v>4</v>
      </c>
      <c r="B13" s="109" t="s">
        <v>550</v>
      </c>
      <c r="C13" s="109" t="s">
        <v>535</v>
      </c>
      <c r="D13" s="97">
        <v>1154040105</v>
      </c>
      <c r="E13" s="93">
        <v>20</v>
      </c>
      <c r="F13" s="93">
        <v>25</v>
      </c>
      <c r="G13" s="93">
        <v>15</v>
      </c>
      <c r="H13" s="93">
        <v>15</v>
      </c>
      <c r="I13" s="93"/>
      <c r="J13" s="110">
        <v>0</v>
      </c>
      <c r="K13" s="93">
        <v>0</v>
      </c>
      <c r="L13" s="93"/>
      <c r="M13" s="93"/>
      <c r="N13" s="93"/>
      <c r="O13" s="111">
        <f t="shared" si="1"/>
        <v>75</v>
      </c>
      <c r="P13" s="93" t="str">
        <f t="shared" si="0"/>
        <v>Khá</v>
      </c>
    </row>
    <row r="14" spans="1:16" s="49" customFormat="1" ht="23.25" customHeight="1">
      <c r="A14" s="93">
        <v>5</v>
      </c>
      <c r="B14" s="109" t="s">
        <v>551</v>
      </c>
      <c r="C14" s="109" t="s">
        <v>536</v>
      </c>
      <c r="D14" s="97">
        <v>1154040098</v>
      </c>
      <c r="E14" s="93">
        <v>20</v>
      </c>
      <c r="F14" s="93">
        <v>25</v>
      </c>
      <c r="G14" s="93">
        <v>20</v>
      </c>
      <c r="H14" s="93">
        <v>15</v>
      </c>
      <c r="I14" s="93"/>
      <c r="J14" s="110">
        <v>0</v>
      </c>
      <c r="K14" s="93">
        <v>0</v>
      </c>
      <c r="L14" s="93"/>
      <c r="M14" s="93"/>
      <c r="N14" s="93"/>
      <c r="O14" s="111">
        <f t="shared" si="1"/>
        <v>80</v>
      </c>
      <c r="P14" s="93" t="str">
        <f t="shared" si="0"/>
        <v>Tốt</v>
      </c>
    </row>
    <row r="15" spans="1:16" s="49" customFormat="1" ht="23.25" customHeight="1">
      <c r="A15" s="93">
        <v>6</v>
      </c>
      <c r="B15" s="109" t="s">
        <v>552</v>
      </c>
      <c r="C15" s="109" t="s">
        <v>93</v>
      </c>
      <c r="D15" s="97">
        <v>1154040095</v>
      </c>
      <c r="E15" s="93">
        <v>20</v>
      </c>
      <c r="F15" s="93">
        <v>25</v>
      </c>
      <c r="G15" s="93">
        <v>20</v>
      </c>
      <c r="H15" s="93">
        <v>15</v>
      </c>
      <c r="I15" s="93">
        <v>10</v>
      </c>
      <c r="J15" s="110">
        <v>0</v>
      </c>
      <c r="K15" s="93">
        <v>0</v>
      </c>
      <c r="L15" s="93"/>
      <c r="M15" s="93"/>
      <c r="N15" s="93"/>
      <c r="O15" s="111">
        <f t="shared" si="1"/>
        <v>90</v>
      </c>
      <c r="P15" s="93" t="str">
        <f t="shared" si="0"/>
        <v>Xuất Sắc</v>
      </c>
    </row>
    <row r="16" spans="1:16" s="49" customFormat="1" ht="23.25" customHeight="1">
      <c r="A16" s="93">
        <v>7</v>
      </c>
      <c r="B16" s="109" t="s">
        <v>553</v>
      </c>
      <c r="C16" s="109" t="s">
        <v>216</v>
      </c>
      <c r="D16" s="97">
        <v>1154040117</v>
      </c>
      <c r="E16" s="93">
        <v>20</v>
      </c>
      <c r="F16" s="93">
        <v>25</v>
      </c>
      <c r="G16" s="93">
        <v>20</v>
      </c>
      <c r="H16" s="93">
        <v>15</v>
      </c>
      <c r="I16" s="93">
        <v>10</v>
      </c>
      <c r="J16" s="110">
        <v>0</v>
      </c>
      <c r="K16" s="93">
        <v>0</v>
      </c>
      <c r="L16" s="93"/>
      <c r="M16" s="93"/>
      <c r="N16" s="93"/>
      <c r="O16" s="111">
        <f t="shared" si="1"/>
        <v>90</v>
      </c>
      <c r="P16" s="93" t="str">
        <f t="shared" si="0"/>
        <v>Xuất Sắc</v>
      </c>
    </row>
    <row r="17" spans="1:16" s="50" customFormat="1" ht="23.25" customHeight="1">
      <c r="A17" s="93">
        <v>8</v>
      </c>
      <c r="B17" s="109" t="s">
        <v>554</v>
      </c>
      <c r="C17" s="109" t="s">
        <v>216</v>
      </c>
      <c r="D17" s="97">
        <v>1154040120</v>
      </c>
      <c r="E17" s="93">
        <v>20</v>
      </c>
      <c r="F17" s="93">
        <v>25</v>
      </c>
      <c r="G17" s="93">
        <v>20</v>
      </c>
      <c r="H17" s="93">
        <v>15</v>
      </c>
      <c r="I17" s="93"/>
      <c r="J17" s="110">
        <v>0</v>
      </c>
      <c r="K17" s="93">
        <v>0</v>
      </c>
      <c r="L17" s="93"/>
      <c r="M17" s="93"/>
      <c r="N17" s="93"/>
      <c r="O17" s="97">
        <f t="shared" si="1"/>
        <v>80</v>
      </c>
      <c r="P17" s="93" t="str">
        <f t="shared" si="0"/>
        <v>Tốt</v>
      </c>
    </row>
    <row r="18" spans="1:16" s="51" customFormat="1" ht="23.25" customHeight="1">
      <c r="A18" s="93">
        <v>9</v>
      </c>
      <c r="B18" s="109" t="s">
        <v>555</v>
      </c>
      <c r="C18" s="109" t="s">
        <v>216</v>
      </c>
      <c r="D18" s="97">
        <v>1154040113</v>
      </c>
      <c r="E18" s="93">
        <v>20</v>
      </c>
      <c r="F18" s="93">
        <v>25</v>
      </c>
      <c r="G18" s="93">
        <v>20</v>
      </c>
      <c r="H18" s="93">
        <v>15</v>
      </c>
      <c r="I18" s="93"/>
      <c r="J18" s="110">
        <v>0</v>
      </c>
      <c r="K18" s="93">
        <v>0</v>
      </c>
      <c r="L18" s="93"/>
      <c r="M18" s="93">
        <v>2</v>
      </c>
      <c r="N18" s="93">
        <v>2</v>
      </c>
      <c r="O18" s="97">
        <f>SUM(E18:K18)-2-2</f>
        <v>76</v>
      </c>
      <c r="P18" s="93" t="str">
        <f t="shared" si="0"/>
        <v>Khá</v>
      </c>
    </row>
    <row r="19" spans="1:16" s="50" customFormat="1" ht="23.25" customHeight="1">
      <c r="A19" s="93">
        <v>10</v>
      </c>
      <c r="B19" s="109" t="s">
        <v>556</v>
      </c>
      <c r="C19" s="109" t="s">
        <v>272</v>
      </c>
      <c r="D19" s="97">
        <v>1154040145</v>
      </c>
      <c r="E19" s="93">
        <v>20</v>
      </c>
      <c r="F19" s="93">
        <v>25</v>
      </c>
      <c r="G19" s="93">
        <v>20</v>
      </c>
      <c r="H19" s="93">
        <v>15</v>
      </c>
      <c r="I19" s="93"/>
      <c r="J19" s="110">
        <v>0</v>
      </c>
      <c r="K19" s="93">
        <v>0</v>
      </c>
      <c r="L19" s="93"/>
      <c r="M19" s="93"/>
      <c r="N19" s="93"/>
      <c r="O19" s="97">
        <f t="shared" si="1"/>
        <v>80</v>
      </c>
      <c r="P19" s="93" t="str">
        <f t="shared" si="0"/>
        <v>Tốt</v>
      </c>
    </row>
    <row r="20" spans="1:16" s="49" customFormat="1" ht="23.25" customHeight="1">
      <c r="A20" s="93">
        <v>11</v>
      </c>
      <c r="B20" s="109" t="s">
        <v>557</v>
      </c>
      <c r="C20" s="109" t="s">
        <v>272</v>
      </c>
      <c r="D20" s="97">
        <v>1154040151</v>
      </c>
      <c r="E20" s="93">
        <v>20</v>
      </c>
      <c r="F20" s="93">
        <v>25</v>
      </c>
      <c r="G20" s="93">
        <v>20</v>
      </c>
      <c r="H20" s="93">
        <v>15</v>
      </c>
      <c r="I20" s="93"/>
      <c r="J20" s="110">
        <v>0</v>
      </c>
      <c r="K20" s="93">
        <v>0</v>
      </c>
      <c r="L20" s="93"/>
      <c r="M20" s="93"/>
      <c r="N20" s="93"/>
      <c r="O20" s="111">
        <f t="shared" si="1"/>
        <v>80</v>
      </c>
      <c r="P20" s="93" t="str">
        <f t="shared" si="0"/>
        <v>Tốt</v>
      </c>
    </row>
    <row r="21" spans="1:16" s="49" customFormat="1" ht="23.25" customHeight="1">
      <c r="A21" s="93">
        <v>12</v>
      </c>
      <c r="B21" s="109" t="s">
        <v>558</v>
      </c>
      <c r="C21" s="109" t="s">
        <v>285</v>
      </c>
      <c r="D21" s="97">
        <v>1154040166</v>
      </c>
      <c r="E21" s="93">
        <v>20</v>
      </c>
      <c r="F21" s="93">
        <v>25</v>
      </c>
      <c r="G21" s="93">
        <v>20</v>
      </c>
      <c r="H21" s="93">
        <v>15</v>
      </c>
      <c r="I21" s="93"/>
      <c r="J21" s="110">
        <v>0</v>
      </c>
      <c r="K21" s="93">
        <v>0</v>
      </c>
      <c r="L21" s="93"/>
      <c r="M21" s="93"/>
      <c r="N21" s="93"/>
      <c r="O21" s="111">
        <f t="shared" si="1"/>
        <v>80</v>
      </c>
      <c r="P21" s="93" t="str">
        <f t="shared" si="0"/>
        <v>Tốt</v>
      </c>
    </row>
    <row r="22" spans="1:16" s="49" customFormat="1" ht="23.25" customHeight="1">
      <c r="A22" s="93">
        <v>13</v>
      </c>
      <c r="B22" s="109" t="s">
        <v>559</v>
      </c>
      <c r="C22" s="109" t="s">
        <v>99</v>
      </c>
      <c r="D22" s="97">
        <v>1154040195</v>
      </c>
      <c r="E22" s="93">
        <v>20</v>
      </c>
      <c r="F22" s="93">
        <v>25</v>
      </c>
      <c r="G22" s="93">
        <v>20</v>
      </c>
      <c r="H22" s="93">
        <v>15</v>
      </c>
      <c r="I22" s="93"/>
      <c r="J22" s="110">
        <v>0</v>
      </c>
      <c r="K22" s="93">
        <v>0</v>
      </c>
      <c r="L22" s="93"/>
      <c r="M22" s="93"/>
      <c r="N22" s="93"/>
      <c r="O22" s="111">
        <f t="shared" si="1"/>
        <v>80</v>
      </c>
      <c r="P22" s="93" t="str">
        <f t="shared" si="0"/>
        <v>Tốt</v>
      </c>
    </row>
    <row r="23" spans="1:16" s="49" customFormat="1" ht="23.25" customHeight="1">
      <c r="A23" s="93">
        <v>14</v>
      </c>
      <c r="B23" s="109" t="s">
        <v>560</v>
      </c>
      <c r="C23" s="109" t="s">
        <v>537</v>
      </c>
      <c r="D23" s="97">
        <v>1154040264</v>
      </c>
      <c r="E23" s="93">
        <v>20</v>
      </c>
      <c r="F23" s="93">
        <v>25</v>
      </c>
      <c r="G23" s="93">
        <v>20</v>
      </c>
      <c r="H23" s="93">
        <v>15</v>
      </c>
      <c r="I23" s="93">
        <v>10</v>
      </c>
      <c r="J23" s="110">
        <v>0</v>
      </c>
      <c r="K23" s="93">
        <v>0</v>
      </c>
      <c r="L23" s="93"/>
      <c r="M23" s="93"/>
      <c r="N23" s="93"/>
      <c r="O23" s="111">
        <f t="shared" si="1"/>
        <v>90</v>
      </c>
      <c r="P23" s="93" t="str">
        <f t="shared" si="0"/>
        <v>Xuất Sắc</v>
      </c>
    </row>
    <row r="24" spans="1:16" s="49" customFormat="1" ht="23.25" customHeight="1">
      <c r="A24" s="93">
        <v>15</v>
      </c>
      <c r="B24" s="109" t="s">
        <v>561</v>
      </c>
      <c r="C24" s="109" t="s">
        <v>279</v>
      </c>
      <c r="D24" s="97">
        <v>1154040296</v>
      </c>
      <c r="E24" s="93">
        <v>20</v>
      </c>
      <c r="F24" s="93">
        <v>25</v>
      </c>
      <c r="G24" s="93">
        <v>20</v>
      </c>
      <c r="H24" s="93">
        <v>15</v>
      </c>
      <c r="I24" s="93">
        <v>10</v>
      </c>
      <c r="J24" s="110">
        <v>0</v>
      </c>
      <c r="K24" s="93">
        <v>0</v>
      </c>
      <c r="L24" s="93"/>
      <c r="M24" s="93"/>
      <c r="N24" s="93"/>
      <c r="O24" s="111">
        <f t="shared" si="1"/>
        <v>90</v>
      </c>
      <c r="P24" s="93" t="str">
        <f t="shared" si="0"/>
        <v>Xuất Sắc</v>
      </c>
    </row>
    <row r="25" spans="1:16" s="49" customFormat="1" ht="23.25" customHeight="1">
      <c r="A25" s="93">
        <v>16</v>
      </c>
      <c r="B25" s="109" t="s">
        <v>562</v>
      </c>
      <c r="C25" s="109" t="s">
        <v>279</v>
      </c>
      <c r="D25" s="97">
        <v>1154040295</v>
      </c>
      <c r="E25" s="93">
        <v>20</v>
      </c>
      <c r="F25" s="93">
        <v>25</v>
      </c>
      <c r="G25" s="93">
        <v>20</v>
      </c>
      <c r="H25" s="93">
        <v>15</v>
      </c>
      <c r="I25" s="93"/>
      <c r="J25" s="110">
        <v>0</v>
      </c>
      <c r="K25" s="93">
        <v>0</v>
      </c>
      <c r="L25" s="93"/>
      <c r="M25" s="93"/>
      <c r="N25" s="93"/>
      <c r="O25" s="111">
        <f t="shared" si="1"/>
        <v>80</v>
      </c>
      <c r="P25" s="93" t="str">
        <f t="shared" si="0"/>
        <v>Tốt</v>
      </c>
    </row>
    <row r="26" spans="1:16" s="49" customFormat="1" ht="23.25" customHeight="1">
      <c r="A26" s="93">
        <v>17</v>
      </c>
      <c r="B26" s="109" t="s">
        <v>563</v>
      </c>
      <c r="C26" s="109" t="s">
        <v>330</v>
      </c>
      <c r="D26" s="97">
        <v>1154040298</v>
      </c>
      <c r="E26" s="93">
        <v>20</v>
      </c>
      <c r="F26" s="93">
        <v>25</v>
      </c>
      <c r="G26" s="93">
        <v>20</v>
      </c>
      <c r="H26" s="93">
        <v>15</v>
      </c>
      <c r="I26" s="93"/>
      <c r="J26" s="110">
        <v>0</v>
      </c>
      <c r="K26" s="93">
        <v>0</v>
      </c>
      <c r="L26" s="93"/>
      <c r="M26" s="93"/>
      <c r="N26" s="93">
        <v>2</v>
      </c>
      <c r="O26" s="111">
        <f>SUM(E26:K26)-2</f>
        <v>78</v>
      </c>
      <c r="P26" s="93" t="str">
        <f t="shared" si="0"/>
        <v>Khá</v>
      </c>
    </row>
    <row r="27" spans="1:16" s="49" customFormat="1" ht="23.25" customHeight="1">
      <c r="A27" s="93">
        <v>18</v>
      </c>
      <c r="B27" s="109" t="s">
        <v>564</v>
      </c>
      <c r="C27" s="109" t="s">
        <v>538</v>
      </c>
      <c r="D27" s="97">
        <v>1154040300</v>
      </c>
      <c r="E27" s="93">
        <v>20</v>
      </c>
      <c r="F27" s="93">
        <v>25</v>
      </c>
      <c r="G27" s="93">
        <v>20</v>
      </c>
      <c r="H27" s="93">
        <v>15</v>
      </c>
      <c r="I27" s="93"/>
      <c r="J27" s="110">
        <v>0</v>
      </c>
      <c r="K27" s="93">
        <v>0</v>
      </c>
      <c r="L27" s="93"/>
      <c r="M27" s="93">
        <v>2</v>
      </c>
      <c r="N27" s="93"/>
      <c r="O27" s="111">
        <f>SUM(E27:K27)-2</f>
        <v>78</v>
      </c>
      <c r="P27" s="93" t="str">
        <f t="shared" si="0"/>
        <v>Khá</v>
      </c>
    </row>
    <row r="28" spans="1:16" s="49" customFormat="1" ht="23.25" customHeight="1">
      <c r="A28" s="93">
        <v>19</v>
      </c>
      <c r="B28" s="109" t="s">
        <v>565</v>
      </c>
      <c r="C28" s="109" t="s">
        <v>281</v>
      </c>
      <c r="D28" s="97">
        <v>1154040302</v>
      </c>
      <c r="E28" s="93">
        <v>20</v>
      </c>
      <c r="F28" s="93">
        <v>25</v>
      </c>
      <c r="G28" s="93">
        <v>20</v>
      </c>
      <c r="H28" s="93">
        <v>15</v>
      </c>
      <c r="I28" s="93"/>
      <c r="J28" s="110">
        <v>0</v>
      </c>
      <c r="K28" s="93">
        <v>0</v>
      </c>
      <c r="L28" s="93"/>
      <c r="M28" s="93"/>
      <c r="N28" s="93"/>
      <c r="O28" s="111">
        <f t="shared" si="1"/>
        <v>80</v>
      </c>
      <c r="P28" s="93" t="str">
        <f t="shared" si="0"/>
        <v>Tốt</v>
      </c>
    </row>
    <row r="29" spans="1:16" s="49" customFormat="1" ht="23.25" customHeight="1">
      <c r="A29" s="93">
        <v>20</v>
      </c>
      <c r="B29" s="109" t="s">
        <v>566</v>
      </c>
      <c r="C29" s="109" t="s">
        <v>109</v>
      </c>
      <c r="D29" s="97">
        <v>1154040316</v>
      </c>
      <c r="E29" s="93">
        <v>20</v>
      </c>
      <c r="F29" s="93">
        <v>25</v>
      </c>
      <c r="G29" s="93">
        <v>20</v>
      </c>
      <c r="H29" s="93">
        <v>15</v>
      </c>
      <c r="I29" s="93"/>
      <c r="J29" s="110">
        <v>0</v>
      </c>
      <c r="K29" s="93">
        <v>0</v>
      </c>
      <c r="L29" s="93"/>
      <c r="M29" s="93"/>
      <c r="N29" s="93"/>
      <c r="O29" s="111">
        <f t="shared" si="1"/>
        <v>80</v>
      </c>
      <c r="P29" s="93" t="str">
        <f t="shared" si="0"/>
        <v>Tốt</v>
      </c>
    </row>
    <row r="30" spans="1:16" s="49" customFormat="1" ht="23.25" customHeight="1">
      <c r="A30" s="93">
        <v>21</v>
      </c>
      <c r="B30" s="109" t="s">
        <v>567</v>
      </c>
      <c r="C30" s="109" t="s">
        <v>539</v>
      </c>
      <c r="D30" s="97">
        <v>1154040320</v>
      </c>
      <c r="E30" s="93">
        <v>20</v>
      </c>
      <c r="F30" s="93">
        <v>25</v>
      </c>
      <c r="G30" s="93">
        <v>20</v>
      </c>
      <c r="H30" s="93">
        <v>15</v>
      </c>
      <c r="I30" s="93"/>
      <c r="J30" s="110">
        <v>0</v>
      </c>
      <c r="K30" s="93">
        <v>0</v>
      </c>
      <c r="L30" s="93"/>
      <c r="M30" s="93"/>
      <c r="N30" s="93"/>
      <c r="O30" s="111">
        <f t="shared" si="1"/>
        <v>80</v>
      </c>
      <c r="P30" s="93" t="str">
        <f t="shared" si="0"/>
        <v>Tốt</v>
      </c>
    </row>
    <row r="31" spans="1:16" s="49" customFormat="1" ht="23.25" customHeight="1">
      <c r="A31" s="93">
        <v>22</v>
      </c>
      <c r="B31" s="109" t="s">
        <v>568</v>
      </c>
      <c r="C31" s="109" t="s">
        <v>112</v>
      </c>
      <c r="D31" s="97">
        <v>1154040328</v>
      </c>
      <c r="E31" s="93">
        <v>20</v>
      </c>
      <c r="F31" s="93">
        <v>25</v>
      </c>
      <c r="G31" s="93">
        <v>20</v>
      </c>
      <c r="H31" s="93">
        <v>15</v>
      </c>
      <c r="I31" s="93">
        <v>10</v>
      </c>
      <c r="J31" s="110">
        <v>0</v>
      </c>
      <c r="K31" s="93">
        <v>0</v>
      </c>
      <c r="L31" s="93"/>
      <c r="M31" s="93"/>
      <c r="N31" s="93"/>
      <c r="O31" s="111">
        <f t="shared" si="1"/>
        <v>90</v>
      </c>
      <c r="P31" s="93" t="str">
        <f t="shared" si="0"/>
        <v>Xuất Sắc</v>
      </c>
    </row>
    <row r="32" spans="1:16" s="49" customFormat="1" ht="23.25" customHeight="1">
      <c r="A32" s="93">
        <v>23</v>
      </c>
      <c r="B32" s="109" t="s">
        <v>569</v>
      </c>
      <c r="C32" s="109" t="s">
        <v>161</v>
      </c>
      <c r="D32" s="97">
        <v>1154040348</v>
      </c>
      <c r="E32" s="93">
        <v>20</v>
      </c>
      <c r="F32" s="93">
        <v>25</v>
      </c>
      <c r="G32" s="93">
        <v>10</v>
      </c>
      <c r="H32" s="93">
        <v>15</v>
      </c>
      <c r="I32" s="93"/>
      <c r="J32" s="110">
        <v>0</v>
      </c>
      <c r="K32" s="93">
        <v>0</v>
      </c>
      <c r="L32" s="93"/>
      <c r="M32" s="93"/>
      <c r="N32" s="93"/>
      <c r="O32" s="111">
        <f t="shared" si="1"/>
        <v>70</v>
      </c>
      <c r="P32" s="93" t="str">
        <f t="shared" si="0"/>
        <v>Khá</v>
      </c>
    </row>
    <row r="33" spans="1:16" s="49" customFormat="1" ht="23.25" customHeight="1">
      <c r="A33" s="93">
        <v>24</v>
      </c>
      <c r="B33" s="109" t="s">
        <v>570</v>
      </c>
      <c r="C33" s="109" t="s">
        <v>540</v>
      </c>
      <c r="D33" s="97">
        <v>1154040377</v>
      </c>
      <c r="E33" s="93">
        <v>20</v>
      </c>
      <c r="F33" s="93">
        <v>25</v>
      </c>
      <c r="G33" s="93">
        <v>20</v>
      </c>
      <c r="H33" s="93">
        <v>15</v>
      </c>
      <c r="I33" s="93"/>
      <c r="J33" s="110">
        <v>0</v>
      </c>
      <c r="K33" s="93">
        <v>0</v>
      </c>
      <c r="L33" s="93"/>
      <c r="M33" s="93"/>
      <c r="N33" s="93"/>
      <c r="O33" s="111">
        <f t="shared" si="1"/>
        <v>80</v>
      </c>
      <c r="P33" s="93" t="str">
        <f t="shared" si="0"/>
        <v>Tốt</v>
      </c>
    </row>
    <row r="34" spans="1:16" s="49" customFormat="1" ht="23.25" customHeight="1">
      <c r="A34" s="93">
        <v>25</v>
      </c>
      <c r="B34" s="109" t="s">
        <v>571</v>
      </c>
      <c r="C34" s="109" t="s">
        <v>220</v>
      </c>
      <c r="D34" s="97">
        <v>1154040385</v>
      </c>
      <c r="E34" s="93">
        <v>20</v>
      </c>
      <c r="F34" s="93">
        <v>25</v>
      </c>
      <c r="G34" s="93">
        <v>20</v>
      </c>
      <c r="H34" s="93">
        <v>15</v>
      </c>
      <c r="I34" s="93"/>
      <c r="J34" s="110">
        <v>0</v>
      </c>
      <c r="K34" s="93">
        <v>0</v>
      </c>
      <c r="L34" s="93"/>
      <c r="M34" s="93"/>
      <c r="N34" s="93"/>
      <c r="O34" s="111">
        <f t="shared" si="1"/>
        <v>80</v>
      </c>
      <c r="P34" s="93" t="str">
        <f t="shared" si="0"/>
        <v>Tốt</v>
      </c>
    </row>
    <row r="35" spans="1:16" s="49" customFormat="1" ht="23.25" customHeight="1">
      <c r="A35" s="93">
        <v>26</v>
      </c>
      <c r="B35" s="109" t="s">
        <v>572</v>
      </c>
      <c r="C35" s="109" t="s">
        <v>170</v>
      </c>
      <c r="D35" s="97">
        <v>1154040447</v>
      </c>
      <c r="E35" s="93">
        <v>20</v>
      </c>
      <c r="F35" s="93">
        <v>25</v>
      </c>
      <c r="G35" s="93">
        <v>15</v>
      </c>
      <c r="H35" s="93">
        <v>15</v>
      </c>
      <c r="I35" s="93"/>
      <c r="J35" s="93">
        <v>0</v>
      </c>
      <c r="K35" s="93">
        <v>0</v>
      </c>
      <c r="L35" s="93"/>
      <c r="M35" s="93"/>
      <c r="N35" s="93"/>
      <c r="O35" s="111">
        <f t="shared" si="1"/>
        <v>75</v>
      </c>
      <c r="P35" s="93" t="str">
        <f t="shared" si="0"/>
        <v>Khá</v>
      </c>
    </row>
    <row r="36" spans="1:16" s="49" customFormat="1" ht="23.25" customHeight="1">
      <c r="A36" s="93">
        <v>27</v>
      </c>
      <c r="B36" s="109" t="s">
        <v>519</v>
      </c>
      <c r="C36" s="109" t="s">
        <v>170</v>
      </c>
      <c r="D36" s="97">
        <v>1154040451</v>
      </c>
      <c r="E36" s="93">
        <v>20</v>
      </c>
      <c r="F36" s="93">
        <v>25</v>
      </c>
      <c r="G36" s="93">
        <v>20</v>
      </c>
      <c r="H36" s="93">
        <v>15</v>
      </c>
      <c r="I36" s="93"/>
      <c r="J36" s="93">
        <v>0</v>
      </c>
      <c r="K36" s="93">
        <v>0</v>
      </c>
      <c r="L36" s="93"/>
      <c r="M36" s="93"/>
      <c r="N36" s="93"/>
      <c r="O36" s="111">
        <f t="shared" si="1"/>
        <v>80</v>
      </c>
      <c r="P36" s="93" t="str">
        <f t="shared" si="0"/>
        <v>Tốt</v>
      </c>
    </row>
    <row r="37" spans="1:16" s="49" customFormat="1" ht="23.25" customHeight="1">
      <c r="A37" s="93">
        <v>28</v>
      </c>
      <c r="B37" s="109" t="s">
        <v>573</v>
      </c>
      <c r="C37" s="109" t="s">
        <v>541</v>
      </c>
      <c r="D37" s="97">
        <v>1154040515</v>
      </c>
      <c r="E37" s="93">
        <v>20</v>
      </c>
      <c r="F37" s="93">
        <v>25</v>
      </c>
      <c r="G37" s="93">
        <v>10</v>
      </c>
      <c r="H37" s="93">
        <v>15</v>
      </c>
      <c r="I37" s="93"/>
      <c r="J37" s="93">
        <v>0</v>
      </c>
      <c r="K37" s="93">
        <v>0</v>
      </c>
      <c r="L37" s="93"/>
      <c r="M37" s="93"/>
      <c r="N37" s="93"/>
      <c r="O37" s="111">
        <f t="shared" si="1"/>
        <v>70</v>
      </c>
      <c r="P37" s="93" t="str">
        <f t="shared" si="0"/>
        <v>Khá</v>
      </c>
    </row>
    <row r="38" spans="1:16" s="49" customFormat="1" ht="23.25" customHeight="1">
      <c r="A38" s="93">
        <v>29</v>
      </c>
      <c r="B38" s="109" t="s">
        <v>288</v>
      </c>
      <c r="C38" s="109" t="s">
        <v>542</v>
      </c>
      <c r="D38" s="97">
        <v>1154040516</v>
      </c>
      <c r="E38" s="93">
        <v>20</v>
      </c>
      <c r="F38" s="93">
        <v>25</v>
      </c>
      <c r="G38" s="93">
        <v>15</v>
      </c>
      <c r="H38" s="93">
        <v>15</v>
      </c>
      <c r="I38" s="93"/>
      <c r="J38" s="93">
        <v>0</v>
      </c>
      <c r="K38" s="93">
        <v>0</v>
      </c>
      <c r="L38" s="93"/>
      <c r="M38" s="93"/>
      <c r="N38" s="93"/>
      <c r="O38" s="111">
        <f t="shared" si="1"/>
        <v>75</v>
      </c>
      <c r="P38" s="93" t="str">
        <f t="shared" si="0"/>
        <v>Khá</v>
      </c>
    </row>
    <row r="39" spans="1:16" s="49" customFormat="1" ht="23.25" customHeight="1">
      <c r="A39" s="93">
        <v>30</v>
      </c>
      <c r="B39" s="109" t="s">
        <v>574</v>
      </c>
      <c r="C39" s="109" t="s">
        <v>129</v>
      </c>
      <c r="D39" s="97">
        <v>1154040506</v>
      </c>
      <c r="E39" s="93">
        <v>20</v>
      </c>
      <c r="F39" s="93">
        <v>25</v>
      </c>
      <c r="G39" s="93">
        <v>20</v>
      </c>
      <c r="H39" s="93">
        <v>15</v>
      </c>
      <c r="I39" s="93"/>
      <c r="J39" s="93">
        <v>0</v>
      </c>
      <c r="K39" s="93">
        <v>0</v>
      </c>
      <c r="L39" s="93"/>
      <c r="M39" s="93"/>
      <c r="N39" s="93"/>
      <c r="O39" s="111">
        <f t="shared" si="1"/>
        <v>80</v>
      </c>
      <c r="P39" s="93" t="str">
        <f t="shared" si="0"/>
        <v>Tốt</v>
      </c>
    </row>
    <row r="40" spans="1:16" s="49" customFormat="1" ht="23.25" customHeight="1">
      <c r="A40" s="93">
        <v>31</v>
      </c>
      <c r="B40" s="109" t="s">
        <v>575</v>
      </c>
      <c r="C40" s="109" t="s">
        <v>129</v>
      </c>
      <c r="D40" s="97">
        <v>1154040500</v>
      </c>
      <c r="E40" s="93">
        <v>20</v>
      </c>
      <c r="F40" s="93">
        <v>25</v>
      </c>
      <c r="G40" s="93">
        <v>20</v>
      </c>
      <c r="H40" s="93">
        <v>15</v>
      </c>
      <c r="I40" s="93"/>
      <c r="J40" s="93">
        <v>0</v>
      </c>
      <c r="K40" s="93">
        <v>0</v>
      </c>
      <c r="L40" s="93"/>
      <c r="M40" s="93"/>
      <c r="N40" s="93"/>
      <c r="O40" s="111">
        <f t="shared" si="1"/>
        <v>80</v>
      </c>
      <c r="P40" s="93" t="str">
        <f t="shared" si="0"/>
        <v>Tốt</v>
      </c>
    </row>
    <row r="41" spans="1:16" s="49" customFormat="1" ht="23.25" customHeight="1">
      <c r="A41" s="93">
        <v>32</v>
      </c>
      <c r="B41" s="109" t="s">
        <v>576</v>
      </c>
      <c r="C41" s="109" t="s">
        <v>129</v>
      </c>
      <c r="D41" s="97">
        <v>1154040497</v>
      </c>
      <c r="E41" s="93">
        <v>20</v>
      </c>
      <c r="F41" s="93">
        <v>25</v>
      </c>
      <c r="G41" s="93">
        <v>20</v>
      </c>
      <c r="H41" s="93">
        <v>15</v>
      </c>
      <c r="I41" s="93"/>
      <c r="J41" s="93">
        <v>0</v>
      </c>
      <c r="K41" s="93">
        <v>0</v>
      </c>
      <c r="L41" s="93"/>
      <c r="M41" s="93"/>
      <c r="N41" s="93"/>
      <c r="O41" s="111">
        <f t="shared" si="1"/>
        <v>80</v>
      </c>
      <c r="P41" s="93" t="str">
        <f t="shared" si="0"/>
        <v>Tốt</v>
      </c>
    </row>
    <row r="42" spans="1:16" s="49" customFormat="1" ht="23.25" customHeight="1">
      <c r="A42" s="93">
        <v>33</v>
      </c>
      <c r="B42" s="109" t="s">
        <v>577</v>
      </c>
      <c r="C42" s="109" t="s">
        <v>543</v>
      </c>
      <c r="D42" s="97">
        <v>1154040524</v>
      </c>
      <c r="E42" s="93">
        <v>20</v>
      </c>
      <c r="F42" s="93">
        <v>25</v>
      </c>
      <c r="G42" s="93">
        <v>20</v>
      </c>
      <c r="H42" s="93">
        <v>15</v>
      </c>
      <c r="I42" s="93"/>
      <c r="J42" s="93">
        <v>0</v>
      </c>
      <c r="K42" s="93">
        <v>0</v>
      </c>
      <c r="L42" s="93"/>
      <c r="M42" s="93"/>
      <c r="N42" s="93"/>
      <c r="O42" s="111">
        <f t="shared" si="1"/>
        <v>80</v>
      </c>
      <c r="P42" s="93" t="str">
        <f t="shared" si="0"/>
        <v>Tốt</v>
      </c>
    </row>
    <row r="43" spans="1:16" s="49" customFormat="1" ht="23.25" customHeight="1">
      <c r="A43" s="93">
        <v>34</v>
      </c>
      <c r="B43" s="109" t="s">
        <v>578</v>
      </c>
      <c r="C43" s="109" t="s">
        <v>544</v>
      </c>
      <c r="D43" s="97">
        <v>1154040618</v>
      </c>
      <c r="E43" s="93">
        <v>20</v>
      </c>
      <c r="F43" s="93">
        <v>25</v>
      </c>
      <c r="G43" s="93">
        <v>20</v>
      </c>
      <c r="H43" s="93">
        <v>15</v>
      </c>
      <c r="I43" s="93"/>
      <c r="J43" s="93">
        <v>0</v>
      </c>
      <c r="K43" s="93">
        <v>0</v>
      </c>
      <c r="L43" s="93"/>
      <c r="M43" s="93"/>
      <c r="N43" s="93"/>
      <c r="O43" s="111">
        <f t="shared" si="1"/>
        <v>80</v>
      </c>
      <c r="P43" s="93" t="str">
        <f t="shared" si="0"/>
        <v>Tốt</v>
      </c>
    </row>
    <row r="44" spans="1:16" s="49" customFormat="1" ht="23.25" customHeight="1">
      <c r="A44" s="93">
        <v>35</v>
      </c>
      <c r="B44" s="109" t="s">
        <v>564</v>
      </c>
      <c r="C44" s="109" t="s">
        <v>225</v>
      </c>
      <c r="D44" s="97">
        <v>1154040616</v>
      </c>
      <c r="E44" s="93">
        <v>20</v>
      </c>
      <c r="F44" s="93">
        <v>25</v>
      </c>
      <c r="G44" s="93">
        <v>15</v>
      </c>
      <c r="H44" s="93">
        <v>15</v>
      </c>
      <c r="I44" s="93"/>
      <c r="J44" s="93">
        <v>0</v>
      </c>
      <c r="K44" s="93">
        <v>0</v>
      </c>
      <c r="L44" s="93"/>
      <c r="M44" s="93"/>
      <c r="N44" s="93"/>
      <c r="O44" s="111">
        <f t="shared" si="1"/>
        <v>75</v>
      </c>
      <c r="P44" s="93" t="str">
        <f t="shared" si="0"/>
        <v>Khá</v>
      </c>
    </row>
    <row r="45" spans="1:16" s="49" customFormat="1" ht="23.25" customHeight="1">
      <c r="A45" s="93">
        <v>36</v>
      </c>
      <c r="B45" s="109" t="s">
        <v>579</v>
      </c>
      <c r="C45" s="109" t="s">
        <v>139</v>
      </c>
      <c r="D45" s="97">
        <v>1154040599</v>
      </c>
      <c r="E45" s="93">
        <v>20</v>
      </c>
      <c r="F45" s="93">
        <v>25</v>
      </c>
      <c r="G45" s="93">
        <v>20</v>
      </c>
      <c r="H45" s="93">
        <v>15</v>
      </c>
      <c r="I45" s="93">
        <v>10</v>
      </c>
      <c r="J45" s="93">
        <v>0</v>
      </c>
      <c r="K45" s="93">
        <v>0</v>
      </c>
      <c r="L45" s="93"/>
      <c r="M45" s="93"/>
      <c r="N45" s="93"/>
      <c r="O45" s="111">
        <f t="shared" si="1"/>
        <v>90</v>
      </c>
      <c r="P45" s="93" t="str">
        <f t="shared" si="0"/>
        <v>Xuất Sắc</v>
      </c>
    </row>
    <row r="46" spans="1:16" s="49" customFormat="1" ht="23.25" customHeight="1">
      <c r="A46" s="93">
        <v>37</v>
      </c>
      <c r="B46" s="109" t="s">
        <v>580</v>
      </c>
      <c r="C46" s="109" t="s">
        <v>226</v>
      </c>
      <c r="D46" s="97">
        <v>1154040621</v>
      </c>
      <c r="E46" s="93">
        <v>20</v>
      </c>
      <c r="F46" s="93">
        <v>25</v>
      </c>
      <c r="G46" s="93">
        <v>20</v>
      </c>
      <c r="H46" s="93">
        <v>15</v>
      </c>
      <c r="I46" s="93">
        <v>5</v>
      </c>
      <c r="J46" s="93">
        <v>0</v>
      </c>
      <c r="K46" s="93">
        <v>0</v>
      </c>
      <c r="L46" s="93"/>
      <c r="M46" s="93"/>
      <c r="N46" s="93"/>
      <c r="O46" s="111">
        <f t="shared" si="1"/>
        <v>85</v>
      </c>
      <c r="P46" s="93" t="str">
        <f t="shared" si="0"/>
        <v>Tốt</v>
      </c>
    </row>
    <row r="47" spans="1:16" s="49" customFormat="1" ht="23.25" customHeight="1">
      <c r="A47" s="93">
        <v>38</v>
      </c>
      <c r="B47" s="109" t="s">
        <v>581</v>
      </c>
      <c r="C47" s="109" t="s">
        <v>179</v>
      </c>
      <c r="D47" s="97">
        <v>1154040665</v>
      </c>
      <c r="E47" s="93">
        <v>20</v>
      </c>
      <c r="F47" s="93">
        <v>25</v>
      </c>
      <c r="G47" s="93">
        <v>15</v>
      </c>
      <c r="H47" s="93">
        <v>15</v>
      </c>
      <c r="I47" s="93"/>
      <c r="J47" s="93">
        <v>0</v>
      </c>
      <c r="K47" s="93">
        <v>0</v>
      </c>
      <c r="L47" s="93"/>
      <c r="M47" s="93"/>
      <c r="N47" s="93"/>
      <c r="O47" s="111">
        <f t="shared" si="1"/>
        <v>75</v>
      </c>
      <c r="P47" s="93" t="str">
        <f t="shared" si="0"/>
        <v>Khá</v>
      </c>
    </row>
    <row r="48" spans="1:16" s="49" customFormat="1" ht="23.25" customHeight="1">
      <c r="A48" s="93">
        <v>39</v>
      </c>
      <c r="B48" s="109" t="s">
        <v>582</v>
      </c>
      <c r="C48" s="109" t="s">
        <v>145</v>
      </c>
      <c r="D48" s="97">
        <v>1154040678</v>
      </c>
      <c r="E48" s="93">
        <v>20</v>
      </c>
      <c r="F48" s="93">
        <v>25</v>
      </c>
      <c r="G48" s="93">
        <v>20</v>
      </c>
      <c r="H48" s="93">
        <v>15</v>
      </c>
      <c r="I48" s="93"/>
      <c r="J48" s="93">
        <v>0</v>
      </c>
      <c r="K48" s="93">
        <v>0</v>
      </c>
      <c r="L48" s="93"/>
      <c r="M48" s="93"/>
      <c r="N48" s="93"/>
      <c r="O48" s="111">
        <f t="shared" si="1"/>
        <v>80</v>
      </c>
      <c r="P48" s="93" t="str">
        <f t="shared" si="0"/>
        <v>Tốt</v>
      </c>
    </row>
    <row r="49" spans="1:16" s="49" customFormat="1" ht="23.25" customHeight="1">
      <c r="A49" s="93">
        <v>40</v>
      </c>
      <c r="B49" s="109" t="s">
        <v>583</v>
      </c>
      <c r="C49" s="109" t="s">
        <v>545</v>
      </c>
      <c r="D49" s="97">
        <v>1154040687</v>
      </c>
      <c r="E49" s="93">
        <v>20</v>
      </c>
      <c r="F49" s="93">
        <v>25</v>
      </c>
      <c r="G49" s="93">
        <v>15</v>
      </c>
      <c r="H49" s="93">
        <v>15</v>
      </c>
      <c r="I49" s="93"/>
      <c r="J49" s="93">
        <v>0</v>
      </c>
      <c r="K49" s="93">
        <v>0</v>
      </c>
      <c r="L49" s="93"/>
      <c r="M49" s="93"/>
      <c r="N49" s="93"/>
      <c r="O49" s="111">
        <f t="shared" si="1"/>
        <v>75</v>
      </c>
      <c r="P49" s="93" t="str">
        <f t="shared" si="0"/>
        <v>Khá</v>
      </c>
    </row>
    <row r="50" spans="1:16" s="49" customFormat="1" ht="23.25" customHeight="1">
      <c r="A50" s="93">
        <v>41</v>
      </c>
      <c r="B50" s="109" t="s">
        <v>584</v>
      </c>
      <c r="C50" s="109" t="s">
        <v>546</v>
      </c>
      <c r="D50" s="97">
        <v>1154040688</v>
      </c>
      <c r="E50" s="93">
        <v>20</v>
      </c>
      <c r="F50" s="93">
        <v>25</v>
      </c>
      <c r="G50" s="93">
        <v>20</v>
      </c>
      <c r="H50" s="93">
        <v>15</v>
      </c>
      <c r="I50" s="93"/>
      <c r="J50" s="93">
        <v>0</v>
      </c>
      <c r="K50" s="93">
        <v>0</v>
      </c>
      <c r="L50" s="93"/>
      <c r="M50" s="93"/>
      <c r="N50" s="93"/>
      <c r="O50" s="111">
        <f t="shared" si="1"/>
        <v>80</v>
      </c>
      <c r="P50" s="93" t="str">
        <f t="shared" si="0"/>
        <v>Tốt</v>
      </c>
    </row>
    <row r="51" spans="1:16" s="49" customFormat="1" ht="22.5" customHeight="1">
      <c r="A51" s="93">
        <v>42</v>
      </c>
      <c r="B51" s="109" t="s">
        <v>585</v>
      </c>
      <c r="C51" s="109" t="s">
        <v>510</v>
      </c>
      <c r="D51" s="97">
        <v>1154040697</v>
      </c>
      <c r="E51" s="93">
        <v>20</v>
      </c>
      <c r="F51" s="93">
        <v>25</v>
      </c>
      <c r="G51" s="93">
        <v>15</v>
      </c>
      <c r="H51" s="93">
        <v>15</v>
      </c>
      <c r="I51" s="93"/>
      <c r="J51" s="93">
        <v>0</v>
      </c>
      <c r="K51" s="93">
        <v>0</v>
      </c>
      <c r="L51" s="93"/>
      <c r="M51" s="93"/>
      <c r="N51" s="93"/>
      <c r="O51" s="111">
        <f t="shared" si="1"/>
        <v>75</v>
      </c>
      <c r="P51" s="93" t="str">
        <f t="shared" si="0"/>
        <v>Khá</v>
      </c>
    </row>
    <row r="52" spans="1:16" s="49" customFormat="1" ht="23.25" customHeight="1">
      <c r="A52" s="93">
        <v>43</v>
      </c>
      <c r="B52" s="109" t="s">
        <v>586</v>
      </c>
      <c r="C52" s="109" t="s">
        <v>337</v>
      </c>
      <c r="D52" s="97">
        <v>1154040702</v>
      </c>
      <c r="E52" s="93">
        <v>20</v>
      </c>
      <c r="F52" s="93">
        <v>25</v>
      </c>
      <c r="G52" s="93">
        <v>20</v>
      </c>
      <c r="H52" s="93">
        <v>15</v>
      </c>
      <c r="I52" s="93"/>
      <c r="J52" s="93">
        <v>0</v>
      </c>
      <c r="K52" s="93">
        <v>0</v>
      </c>
      <c r="L52" s="93"/>
      <c r="M52" s="93"/>
      <c r="N52" s="93"/>
      <c r="O52" s="111">
        <f t="shared" si="1"/>
        <v>80</v>
      </c>
      <c r="P52" s="93" t="str">
        <f t="shared" si="0"/>
        <v>Tốt</v>
      </c>
    </row>
    <row r="53" spans="1:17" s="49" customFormat="1" ht="16.5">
      <c r="A53" s="25"/>
      <c r="B53" s="26"/>
      <c r="C53" s="26"/>
      <c r="D53" s="26"/>
      <c r="E53" s="25"/>
      <c r="F53" s="25"/>
      <c r="G53" s="25"/>
      <c r="H53" s="25"/>
      <c r="I53" s="25"/>
      <c r="J53" s="27"/>
      <c r="K53" s="27"/>
      <c r="L53" s="27"/>
      <c r="M53" s="27"/>
      <c r="N53" s="27"/>
      <c r="O53" s="27"/>
      <c r="P53" s="27"/>
      <c r="Q53" s="27"/>
    </row>
    <row r="54" spans="1:17" s="49" customFormat="1" ht="111" customHeight="1">
      <c r="A54" s="121" t="s">
        <v>151</v>
      </c>
      <c r="B54" s="122"/>
      <c r="C54" s="122"/>
      <c r="D54" s="122"/>
      <c r="E54" s="122"/>
      <c r="F54" s="10"/>
      <c r="G54" s="10"/>
      <c r="H54" s="10"/>
      <c r="I54" s="10"/>
      <c r="J54" s="121" t="s">
        <v>14</v>
      </c>
      <c r="K54" s="122"/>
      <c r="L54" s="122"/>
      <c r="M54" s="122"/>
      <c r="N54" s="122"/>
      <c r="O54" s="122"/>
      <c r="P54" s="122"/>
      <c r="Q54" s="28"/>
    </row>
    <row r="55" spans="1:17" s="49" customFormat="1" ht="16.5">
      <c r="A55" s="29"/>
      <c r="B55" s="30"/>
      <c r="C55" s="30"/>
      <c r="D55" s="30"/>
      <c r="E55" s="29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49" customFormat="1" ht="16.5">
      <c r="A56" s="29"/>
      <c r="B56" s="30"/>
      <c r="C56" s="30"/>
      <c r="D56" s="30"/>
      <c r="E56" s="29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49" customFormat="1" ht="16.5">
      <c r="A57" s="29"/>
      <c r="B57" s="30"/>
      <c r="C57" s="30"/>
      <c r="D57" s="30"/>
      <c r="E57" s="29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49" customFormat="1" ht="16.5">
      <c r="A58" s="32"/>
      <c r="B58" s="32"/>
      <c r="C58" s="32"/>
      <c r="D58" s="32"/>
      <c r="E58" s="32"/>
      <c r="F58" s="31"/>
      <c r="G58" s="31"/>
      <c r="H58" s="31"/>
      <c r="I58" s="31"/>
      <c r="J58" s="32"/>
      <c r="K58" s="32"/>
      <c r="L58" s="32"/>
      <c r="M58" s="32"/>
      <c r="N58" s="32"/>
      <c r="O58" s="32"/>
      <c r="P58" s="32"/>
      <c r="Q58" s="32"/>
    </row>
    <row r="59" s="49" customFormat="1" ht="16.5"/>
    <row r="60" s="49" customFormat="1" ht="16.5"/>
    <row r="61" s="49" customFormat="1" ht="16.5"/>
    <row r="62" s="49" customFormat="1" ht="16.5">
      <c r="A62" s="44"/>
    </row>
    <row r="63" s="49" customFormat="1" ht="16.5">
      <c r="A63" s="44"/>
    </row>
    <row r="64" s="49" customFormat="1" ht="16.5">
      <c r="A64" s="44"/>
    </row>
    <row r="65" s="49" customFormat="1" ht="16.5"/>
    <row r="66" s="49" customFormat="1" ht="16.5"/>
    <row r="67" s="49" customFormat="1" ht="16.5"/>
    <row r="68" s="49" customFormat="1" ht="16.5"/>
  </sheetData>
  <sheetProtection/>
  <mergeCells count="16">
    <mergeCell ref="A54:E54"/>
    <mergeCell ref="J54:P54"/>
    <mergeCell ref="A8:A9"/>
    <mergeCell ref="D8:D9"/>
    <mergeCell ref="E8:J8"/>
    <mergeCell ref="K8:K9"/>
    <mergeCell ref="L8:N8"/>
    <mergeCell ref="B8:C9"/>
    <mergeCell ref="A2:E2"/>
    <mergeCell ref="H2:P2"/>
    <mergeCell ref="A3:E3"/>
    <mergeCell ref="H3:P3"/>
    <mergeCell ref="A5:P5"/>
    <mergeCell ref="A6:P6"/>
    <mergeCell ref="O8:O9"/>
    <mergeCell ref="P8:P9"/>
  </mergeCells>
  <printOptions/>
  <pageMargins left="0.49" right="0.34" top="0.43" bottom="0.57" header="0.2" footer="0.23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20" customWidth="1"/>
    <col min="2" max="2" width="19.8515625" style="20" customWidth="1"/>
    <col min="3" max="3" width="8.7109375" style="20" bestFit="1" customWidth="1"/>
    <col min="4" max="4" width="14.28125" style="20" bestFit="1" customWidth="1"/>
    <col min="5" max="5" width="5.57421875" style="20" bestFit="1" customWidth="1"/>
    <col min="6" max="7" width="6.140625" style="20" bestFit="1" customWidth="1"/>
    <col min="8" max="10" width="5.57421875" style="20" bestFit="1" customWidth="1"/>
    <col min="11" max="11" width="8.7109375" style="20" customWidth="1"/>
    <col min="12" max="12" width="10.00390625" style="20" customWidth="1"/>
    <col min="13" max="14" width="8.7109375" style="20" customWidth="1"/>
    <col min="15" max="15" width="7.28125" style="20" customWidth="1"/>
    <col min="16" max="16" width="12.8515625" style="20" customWidth="1"/>
    <col min="17" max="16384" width="9.140625" style="20" customWidth="1"/>
  </cols>
  <sheetData>
    <row r="1" ht="6" customHeight="1">
      <c r="P1" s="21"/>
    </row>
    <row r="2" spans="1:16" ht="18.75" customHeight="1">
      <c r="A2" s="127" t="s">
        <v>12</v>
      </c>
      <c r="B2" s="127"/>
      <c r="C2" s="127"/>
      <c r="D2" s="127"/>
      <c r="E2" s="127"/>
      <c r="F2" s="127"/>
      <c r="G2" s="127" t="s">
        <v>0</v>
      </c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8.75" customHeight="1">
      <c r="A3" s="127" t="s">
        <v>13</v>
      </c>
      <c r="B3" s="127"/>
      <c r="C3" s="127"/>
      <c r="D3" s="127"/>
      <c r="E3" s="127"/>
      <c r="F3" s="127"/>
      <c r="G3" s="127" t="s">
        <v>1</v>
      </c>
      <c r="H3" s="127"/>
      <c r="I3" s="127"/>
      <c r="J3" s="127"/>
      <c r="K3" s="127"/>
      <c r="L3" s="127"/>
      <c r="M3" s="127"/>
      <c r="N3" s="127"/>
      <c r="O3" s="127"/>
      <c r="P3" s="127"/>
    </row>
    <row r="4" ht="6" customHeight="1"/>
    <row r="5" spans="1:16" ht="21.75" customHeight="1">
      <c r="A5" s="130" t="s">
        <v>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21.75" customHeight="1">
      <c r="A6" s="130" t="s">
        <v>670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6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21.75" customHeight="1">
      <c r="A8" s="123" t="s">
        <v>2</v>
      </c>
      <c r="B8" s="142" t="s">
        <v>3</v>
      </c>
      <c r="C8" s="143"/>
      <c r="D8" s="123" t="s">
        <v>4</v>
      </c>
      <c r="E8" s="123" t="s">
        <v>6</v>
      </c>
      <c r="F8" s="123"/>
      <c r="G8" s="123"/>
      <c r="H8" s="123"/>
      <c r="I8" s="123"/>
      <c r="J8" s="123"/>
      <c r="K8" s="139" t="s">
        <v>150</v>
      </c>
      <c r="L8" s="131" t="s">
        <v>16</v>
      </c>
      <c r="M8" s="132"/>
      <c r="N8" s="133"/>
      <c r="O8" s="129" t="s">
        <v>35</v>
      </c>
      <c r="P8" s="123" t="s">
        <v>5</v>
      </c>
    </row>
    <row r="9" spans="1:16" s="8" customFormat="1" ht="60.75" customHeight="1">
      <c r="A9" s="123"/>
      <c r="B9" s="144"/>
      <c r="C9" s="138"/>
      <c r="D9" s="123"/>
      <c r="E9" s="7" t="s">
        <v>20</v>
      </c>
      <c r="F9" s="7" t="s">
        <v>33</v>
      </c>
      <c r="G9" s="7" t="s">
        <v>28</v>
      </c>
      <c r="H9" s="7" t="s">
        <v>29</v>
      </c>
      <c r="I9" s="7" t="s">
        <v>23</v>
      </c>
      <c r="J9" s="7" t="s">
        <v>24</v>
      </c>
      <c r="K9" s="140"/>
      <c r="L9" s="7" t="s">
        <v>666</v>
      </c>
      <c r="M9" s="7" t="s">
        <v>18</v>
      </c>
      <c r="N9" s="7" t="s">
        <v>19</v>
      </c>
      <c r="O9" s="123"/>
      <c r="P9" s="123"/>
    </row>
    <row r="10" spans="1:16" s="49" customFormat="1" ht="18.75" customHeight="1">
      <c r="A10" s="93">
        <v>1</v>
      </c>
      <c r="B10" s="109" t="s">
        <v>593</v>
      </c>
      <c r="C10" s="109" t="s">
        <v>155</v>
      </c>
      <c r="D10" s="97">
        <v>1154040010</v>
      </c>
      <c r="E10" s="93">
        <v>20</v>
      </c>
      <c r="F10" s="93">
        <v>25</v>
      </c>
      <c r="G10" s="93">
        <v>20</v>
      </c>
      <c r="H10" s="93">
        <v>15</v>
      </c>
      <c r="I10" s="93"/>
      <c r="J10" s="110">
        <v>0</v>
      </c>
      <c r="K10" s="93">
        <v>0</v>
      </c>
      <c r="L10" s="93"/>
      <c r="M10" s="93"/>
      <c r="N10" s="93"/>
      <c r="O10" s="111">
        <f>SUM(E10:K10)-SUM(L10:N10)</f>
        <v>80</v>
      </c>
      <c r="P10" s="93" t="str">
        <f>IF(O10&lt;30,"Kém",IF(O10&lt;50,"Yếu",IF(O10&lt;60,"Trung Bình",IF(O10&lt;70,"Trun gBình Khá",IF(O10&lt;80,"Khá",IF(O10&lt;90,"Tốt","Xuất Sắc"))))))</f>
        <v>Tốt</v>
      </c>
    </row>
    <row r="11" spans="1:16" s="49" customFormat="1" ht="18.75" customHeight="1">
      <c r="A11" s="93">
        <v>2</v>
      </c>
      <c r="B11" s="109" t="s">
        <v>594</v>
      </c>
      <c r="C11" s="109" t="s">
        <v>587</v>
      </c>
      <c r="D11" s="97">
        <v>1154040047</v>
      </c>
      <c r="E11" s="93">
        <v>20</v>
      </c>
      <c r="F11" s="93">
        <v>25</v>
      </c>
      <c r="G11" s="93">
        <v>20</v>
      </c>
      <c r="H11" s="93">
        <v>15</v>
      </c>
      <c r="I11" s="93"/>
      <c r="J11" s="110">
        <v>0</v>
      </c>
      <c r="K11" s="93">
        <v>0</v>
      </c>
      <c r="L11" s="93"/>
      <c r="M11" s="93">
        <v>2</v>
      </c>
      <c r="N11" s="93"/>
      <c r="O11" s="111">
        <f aca="true" t="shared" si="0" ref="O11:O47">SUM(E11:K11)-SUM(L11:N11)</f>
        <v>78</v>
      </c>
      <c r="P11" s="93" t="str">
        <f aca="true" t="shared" si="1" ref="P11:P47">IF(O11&lt;30,"Kém",IF(O11&lt;50,"Yếu",IF(O11&lt;60,"Trung Bình",IF(O11&lt;70,"Trun gBình Khá",IF(O11&lt;80,"Khá",IF(O11&lt;90,"Tốt","Xuất Sắc"))))))</f>
        <v>Khá</v>
      </c>
    </row>
    <row r="12" spans="1:16" s="49" customFormat="1" ht="18.75" customHeight="1">
      <c r="A12" s="93">
        <v>3</v>
      </c>
      <c r="B12" s="109" t="s">
        <v>249</v>
      </c>
      <c r="C12" s="109" t="s">
        <v>327</v>
      </c>
      <c r="D12" s="97">
        <v>1154040155</v>
      </c>
      <c r="E12" s="93">
        <v>20</v>
      </c>
      <c r="F12" s="93">
        <v>25</v>
      </c>
      <c r="G12" s="93">
        <v>20</v>
      </c>
      <c r="H12" s="93">
        <v>15</v>
      </c>
      <c r="I12" s="93">
        <v>5</v>
      </c>
      <c r="J12" s="110">
        <v>0</v>
      </c>
      <c r="K12" s="93">
        <v>0</v>
      </c>
      <c r="L12" s="93"/>
      <c r="M12" s="93"/>
      <c r="N12" s="93"/>
      <c r="O12" s="111">
        <f t="shared" si="0"/>
        <v>85</v>
      </c>
      <c r="P12" s="93" t="str">
        <f t="shared" si="1"/>
        <v>Tốt</v>
      </c>
    </row>
    <row r="13" spans="1:16" s="49" customFormat="1" ht="18.75" customHeight="1">
      <c r="A13" s="93">
        <v>4</v>
      </c>
      <c r="B13" s="109" t="s">
        <v>232</v>
      </c>
      <c r="C13" s="109" t="s">
        <v>373</v>
      </c>
      <c r="D13" s="97">
        <v>1154040065</v>
      </c>
      <c r="E13" s="93">
        <v>20</v>
      </c>
      <c r="F13" s="93">
        <v>25</v>
      </c>
      <c r="G13" s="93">
        <v>20</v>
      </c>
      <c r="H13" s="93">
        <v>15</v>
      </c>
      <c r="I13" s="93">
        <v>5</v>
      </c>
      <c r="J13" s="110">
        <v>0</v>
      </c>
      <c r="K13" s="93">
        <v>0</v>
      </c>
      <c r="L13" s="93"/>
      <c r="M13" s="93"/>
      <c r="N13" s="93"/>
      <c r="O13" s="111">
        <f t="shared" si="0"/>
        <v>85</v>
      </c>
      <c r="P13" s="93" t="str">
        <f t="shared" si="1"/>
        <v>Tốt</v>
      </c>
    </row>
    <row r="14" spans="1:16" s="49" customFormat="1" ht="18.75" customHeight="1">
      <c r="A14" s="93">
        <v>5</v>
      </c>
      <c r="B14" s="109" t="s">
        <v>363</v>
      </c>
      <c r="C14" s="109" t="s">
        <v>272</v>
      </c>
      <c r="D14" s="97">
        <v>1154040142</v>
      </c>
      <c r="E14" s="93">
        <v>25</v>
      </c>
      <c r="F14" s="93">
        <v>25</v>
      </c>
      <c r="G14" s="93">
        <v>20</v>
      </c>
      <c r="H14" s="93">
        <v>15</v>
      </c>
      <c r="I14" s="93">
        <v>10</v>
      </c>
      <c r="J14" s="110">
        <v>0</v>
      </c>
      <c r="K14" s="93">
        <v>0</v>
      </c>
      <c r="L14" s="93"/>
      <c r="M14" s="93"/>
      <c r="N14" s="93"/>
      <c r="O14" s="111">
        <f t="shared" si="0"/>
        <v>95</v>
      </c>
      <c r="P14" s="93" t="str">
        <f t="shared" si="1"/>
        <v>Xuất Sắc</v>
      </c>
    </row>
    <row r="15" spans="1:16" s="49" customFormat="1" ht="18.75" customHeight="1">
      <c r="A15" s="93">
        <v>6</v>
      </c>
      <c r="B15" s="109" t="s">
        <v>232</v>
      </c>
      <c r="C15" s="109" t="s">
        <v>588</v>
      </c>
      <c r="D15" s="97">
        <v>1154040170</v>
      </c>
      <c r="E15" s="93">
        <v>20</v>
      </c>
      <c r="F15" s="93">
        <v>25</v>
      </c>
      <c r="G15" s="93">
        <v>20</v>
      </c>
      <c r="H15" s="93">
        <v>15</v>
      </c>
      <c r="I15" s="93"/>
      <c r="J15" s="110">
        <v>0</v>
      </c>
      <c r="K15" s="93">
        <v>0</v>
      </c>
      <c r="L15" s="93"/>
      <c r="M15" s="93">
        <v>2</v>
      </c>
      <c r="N15" s="93"/>
      <c r="O15" s="111">
        <f t="shared" si="0"/>
        <v>78</v>
      </c>
      <c r="P15" s="93" t="str">
        <f t="shared" si="1"/>
        <v>Khá</v>
      </c>
    </row>
    <row r="16" spans="1:16" s="49" customFormat="1" ht="18.75" customHeight="1">
      <c r="A16" s="93">
        <v>7</v>
      </c>
      <c r="B16" s="109" t="s">
        <v>595</v>
      </c>
      <c r="C16" s="109" t="s">
        <v>102</v>
      </c>
      <c r="D16" s="97">
        <v>1154040226</v>
      </c>
      <c r="E16" s="93">
        <v>20</v>
      </c>
      <c r="F16" s="93">
        <v>25</v>
      </c>
      <c r="G16" s="93">
        <v>20</v>
      </c>
      <c r="H16" s="93">
        <v>15</v>
      </c>
      <c r="I16" s="93"/>
      <c r="J16" s="110">
        <v>0</v>
      </c>
      <c r="K16" s="93">
        <v>0</v>
      </c>
      <c r="L16" s="93"/>
      <c r="M16" s="93"/>
      <c r="N16" s="93"/>
      <c r="O16" s="111">
        <f t="shared" si="0"/>
        <v>80</v>
      </c>
      <c r="P16" s="93" t="str">
        <f t="shared" si="1"/>
        <v>Tốt</v>
      </c>
    </row>
    <row r="17" spans="1:16" s="50" customFormat="1" ht="18.75" customHeight="1">
      <c r="A17" s="93">
        <v>8</v>
      </c>
      <c r="B17" s="109" t="s">
        <v>596</v>
      </c>
      <c r="C17" s="109" t="s">
        <v>284</v>
      </c>
      <c r="D17" s="97">
        <v>1154040242</v>
      </c>
      <c r="E17" s="93">
        <v>20</v>
      </c>
      <c r="F17" s="93">
        <v>25</v>
      </c>
      <c r="G17" s="93">
        <v>20</v>
      </c>
      <c r="H17" s="93">
        <v>15</v>
      </c>
      <c r="I17" s="93">
        <v>5</v>
      </c>
      <c r="J17" s="110">
        <v>0</v>
      </c>
      <c r="K17" s="93">
        <v>0</v>
      </c>
      <c r="L17" s="93"/>
      <c r="M17" s="93"/>
      <c r="N17" s="93"/>
      <c r="O17" s="111">
        <f t="shared" si="0"/>
        <v>85</v>
      </c>
      <c r="P17" s="93" t="str">
        <f t="shared" si="1"/>
        <v>Tốt</v>
      </c>
    </row>
    <row r="18" spans="1:16" s="51" customFormat="1" ht="18.75" customHeight="1">
      <c r="A18" s="93">
        <v>9</v>
      </c>
      <c r="B18" s="109" t="s">
        <v>597</v>
      </c>
      <c r="C18" s="109" t="s">
        <v>106</v>
      </c>
      <c r="D18" s="97">
        <v>1154040288</v>
      </c>
      <c r="E18" s="93">
        <v>20</v>
      </c>
      <c r="F18" s="93">
        <v>25</v>
      </c>
      <c r="G18" s="93">
        <v>20</v>
      </c>
      <c r="H18" s="93">
        <v>15</v>
      </c>
      <c r="I18" s="93"/>
      <c r="J18" s="110">
        <v>0</v>
      </c>
      <c r="K18" s="93">
        <v>0</v>
      </c>
      <c r="L18" s="93"/>
      <c r="M18" s="93"/>
      <c r="N18" s="93"/>
      <c r="O18" s="111">
        <f t="shared" si="0"/>
        <v>80</v>
      </c>
      <c r="P18" s="93" t="str">
        <f t="shared" si="1"/>
        <v>Tốt</v>
      </c>
    </row>
    <row r="19" spans="1:16" s="50" customFormat="1" ht="18.75" customHeight="1">
      <c r="A19" s="93">
        <v>10</v>
      </c>
      <c r="B19" s="109" t="s">
        <v>232</v>
      </c>
      <c r="C19" s="109" t="s">
        <v>279</v>
      </c>
      <c r="D19" s="97">
        <v>1154040294</v>
      </c>
      <c r="E19" s="93">
        <v>20</v>
      </c>
      <c r="F19" s="93">
        <v>25</v>
      </c>
      <c r="G19" s="93">
        <v>20</v>
      </c>
      <c r="H19" s="93">
        <v>15</v>
      </c>
      <c r="I19" s="93"/>
      <c r="J19" s="110">
        <v>0</v>
      </c>
      <c r="K19" s="93">
        <v>0</v>
      </c>
      <c r="L19" s="93"/>
      <c r="M19" s="93"/>
      <c r="N19" s="93"/>
      <c r="O19" s="111">
        <f t="shared" si="0"/>
        <v>80</v>
      </c>
      <c r="P19" s="93" t="str">
        <f t="shared" si="1"/>
        <v>Tốt</v>
      </c>
    </row>
    <row r="20" spans="1:16" s="49" customFormat="1" ht="18.75" customHeight="1">
      <c r="A20" s="93">
        <v>11</v>
      </c>
      <c r="B20" s="109" t="s">
        <v>598</v>
      </c>
      <c r="C20" s="109" t="s">
        <v>281</v>
      </c>
      <c r="D20" s="97">
        <v>1154040307</v>
      </c>
      <c r="E20" s="93">
        <v>20</v>
      </c>
      <c r="F20" s="93">
        <v>25</v>
      </c>
      <c r="G20" s="93">
        <v>20</v>
      </c>
      <c r="H20" s="93">
        <v>15</v>
      </c>
      <c r="I20" s="93"/>
      <c r="J20" s="110">
        <v>0</v>
      </c>
      <c r="K20" s="93">
        <v>0</v>
      </c>
      <c r="L20" s="93"/>
      <c r="M20" s="93">
        <v>2</v>
      </c>
      <c r="N20" s="93"/>
      <c r="O20" s="111">
        <f t="shared" si="0"/>
        <v>78</v>
      </c>
      <c r="P20" s="93" t="str">
        <f t="shared" si="1"/>
        <v>Khá</v>
      </c>
    </row>
    <row r="21" spans="1:16" s="49" customFormat="1" ht="18.75" customHeight="1">
      <c r="A21" s="93">
        <v>12</v>
      </c>
      <c r="B21" s="109" t="s">
        <v>599</v>
      </c>
      <c r="C21" s="109" t="s">
        <v>281</v>
      </c>
      <c r="D21" s="97">
        <v>1154040303</v>
      </c>
      <c r="E21" s="93">
        <v>20</v>
      </c>
      <c r="F21" s="93">
        <v>25</v>
      </c>
      <c r="G21" s="93">
        <v>20</v>
      </c>
      <c r="H21" s="93">
        <v>15</v>
      </c>
      <c r="I21" s="93"/>
      <c r="J21" s="110">
        <v>0</v>
      </c>
      <c r="K21" s="93">
        <v>0</v>
      </c>
      <c r="L21" s="93"/>
      <c r="M21" s="93"/>
      <c r="N21" s="93"/>
      <c r="O21" s="111">
        <f t="shared" si="0"/>
        <v>80</v>
      </c>
      <c r="P21" s="93" t="str">
        <f t="shared" si="1"/>
        <v>Tốt</v>
      </c>
    </row>
    <row r="22" spans="1:16" s="49" customFormat="1" ht="18.75" customHeight="1">
      <c r="A22" s="93">
        <v>13</v>
      </c>
      <c r="B22" s="109" t="s">
        <v>600</v>
      </c>
      <c r="C22" s="109" t="s">
        <v>281</v>
      </c>
      <c r="D22" s="97">
        <v>1154040305</v>
      </c>
      <c r="E22" s="93">
        <v>20</v>
      </c>
      <c r="F22" s="93">
        <v>25</v>
      </c>
      <c r="G22" s="93">
        <v>20</v>
      </c>
      <c r="H22" s="93">
        <v>15</v>
      </c>
      <c r="I22" s="93"/>
      <c r="J22" s="110">
        <v>0</v>
      </c>
      <c r="K22" s="93">
        <v>0</v>
      </c>
      <c r="L22" s="93"/>
      <c r="M22" s="93"/>
      <c r="N22" s="93">
        <v>2</v>
      </c>
      <c r="O22" s="111">
        <f t="shared" si="0"/>
        <v>78</v>
      </c>
      <c r="P22" s="93" t="str">
        <f t="shared" si="1"/>
        <v>Khá</v>
      </c>
    </row>
    <row r="23" spans="1:16" s="49" customFormat="1" ht="18.75" customHeight="1">
      <c r="A23" s="93">
        <v>14</v>
      </c>
      <c r="B23" s="109" t="s">
        <v>601</v>
      </c>
      <c r="C23" s="109" t="s">
        <v>422</v>
      </c>
      <c r="D23" s="97">
        <v>1154040311</v>
      </c>
      <c r="E23" s="93">
        <v>20</v>
      </c>
      <c r="F23" s="93">
        <v>25</v>
      </c>
      <c r="G23" s="93">
        <v>20</v>
      </c>
      <c r="H23" s="93">
        <v>15</v>
      </c>
      <c r="I23" s="93">
        <v>5</v>
      </c>
      <c r="J23" s="110">
        <v>0</v>
      </c>
      <c r="K23" s="93">
        <v>0</v>
      </c>
      <c r="L23" s="93"/>
      <c r="M23" s="93"/>
      <c r="N23" s="93"/>
      <c r="O23" s="111">
        <f t="shared" si="0"/>
        <v>85</v>
      </c>
      <c r="P23" s="93" t="str">
        <f t="shared" si="1"/>
        <v>Tốt</v>
      </c>
    </row>
    <row r="24" spans="1:16" s="49" customFormat="1" ht="18.75" customHeight="1">
      <c r="A24" s="93">
        <v>15</v>
      </c>
      <c r="B24" s="109" t="s">
        <v>602</v>
      </c>
      <c r="C24" s="109" t="s">
        <v>161</v>
      </c>
      <c r="D24" s="97">
        <v>1154040351</v>
      </c>
      <c r="E24" s="93">
        <v>20</v>
      </c>
      <c r="F24" s="93">
        <v>25</v>
      </c>
      <c r="G24" s="93">
        <v>20</v>
      </c>
      <c r="H24" s="93">
        <v>15</v>
      </c>
      <c r="I24" s="93"/>
      <c r="J24" s="110">
        <v>0</v>
      </c>
      <c r="K24" s="93">
        <v>0</v>
      </c>
      <c r="L24" s="93"/>
      <c r="M24" s="93">
        <v>2</v>
      </c>
      <c r="N24" s="93">
        <v>2</v>
      </c>
      <c r="O24" s="111">
        <f t="shared" si="0"/>
        <v>76</v>
      </c>
      <c r="P24" s="93" t="str">
        <f t="shared" si="1"/>
        <v>Khá</v>
      </c>
    </row>
    <row r="25" spans="1:16" s="49" customFormat="1" ht="18.75" customHeight="1">
      <c r="A25" s="93">
        <v>16</v>
      </c>
      <c r="B25" s="109" t="s">
        <v>603</v>
      </c>
      <c r="C25" s="109" t="s">
        <v>115</v>
      </c>
      <c r="D25" s="97">
        <v>1154040363</v>
      </c>
      <c r="E25" s="93">
        <v>20</v>
      </c>
      <c r="F25" s="93">
        <v>25</v>
      </c>
      <c r="G25" s="93">
        <v>20</v>
      </c>
      <c r="H25" s="93">
        <v>15</v>
      </c>
      <c r="I25" s="93"/>
      <c r="J25" s="110">
        <v>0</v>
      </c>
      <c r="K25" s="93">
        <v>0</v>
      </c>
      <c r="L25" s="93"/>
      <c r="M25" s="93"/>
      <c r="N25" s="93"/>
      <c r="O25" s="111">
        <f t="shared" si="0"/>
        <v>80</v>
      </c>
      <c r="P25" s="93" t="str">
        <f t="shared" si="1"/>
        <v>Tốt</v>
      </c>
    </row>
    <row r="26" spans="1:16" s="49" customFormat="1" ht="18.75" customHeight="1">
      <c r="A26" s="93">
        <v>17</v>
      </c>
      <c r="B26" s="109" t="s">
        <v>604</v>
      </c>
      <c r="C26" s="109" t="s">
        <v>162</v>
      </c>
      <c r="D26" s="97">
        <v>1154040368</v>
      </c>
      <c r="E26" s="93">
        <v>27</v>
      </c>
      <c r="F26" s="93">
        <v>25</v>
      </c>
      <c r="G26" s="93">
        <v>20</v>
      </c>
      <c r="H26" s="93">
        <v>15</v>
      </c>
      <c r="I26" s="93">
        <v>5</v>
      </c>
      <c r="J26" s="110">
        <v>0</v>
      </c>
      <c r="K26" s="93">
        <v>0</v>
      </c>
      <c r="L26" s="93"/>
      <c r="M26" s="93"/>
      <c r="N26" s="93"/>
      <c r="O26" s="111">
        <f t="shared" si="0"/>
        <v>92</v>
      </c>
      <c r="P26" s="93" t="str">
        <f t="shared" si="1"/>
        <v>Xuất Sắc</v>
      </c>
    </row>
    <row r="27" spans="1:16" s="49" customFormat="1" ht="18.75" customHeight="1">
      <c r="A27" s="93">
        <v>18</v>
      </c>
      <c r="B27" s="109" t="s">
        <v>605</v>
      </c>
      <c r="C27" s="109" t="s">
        <v>540</v>
      </c>
      <c r="D27" s="97">
        <v>1154040376</v>
      </c>
      <c r="E27" s="93">
        <v>20</v>
      </c>
      <c r="F27" s="93">
        <v>25</v>
      </c>
      <c r="G27" s="93">
        <v>18</v>
      </c>
      <c r="H27" s="93">
        <v>15</v>
      </c>
      <c r="I27" s="93"/>
      <c r="J27" s="110">
        <v>0</v>
      </c>
      <c r="K27" s="93">
        <v>0</v>
      </c>
      <c r="L27" s="93"/>
      <c r="M27" s="93">
        <v>2</v>
      </c>
      <c r="N27" s="93"/>
      <c r="O27" s="111">
        <f t="shared" si="0"/>
        <v>76</v>
      </c>
      <c r="P27" s="93" t="str">
        <f t="shared" si="1"/>
        <v>Khá</v>
      </c>
    </row>
    <row r="28" spans="1:16" s="49" customFormat="1" ht="18.75" customHeight="1">
      <c r="A28" s="93">
        <v>19</v>
      </c>
      <c r="B28" s="109" t="s">
        <v>606</v>
      </c>
      <c r="C28" s="109" t="s">
        <v>165</v>
      </c>
      <c r="D28" s="97">
        <v>1154040417</v>
      </c>
      <c r="E28" s="93">
        <v>25</v>
      </c>
      <c r="F28" s="93">
        <v>25</v>
      </c>
      <c r="G28" s="93">
        <v>20</v>
      </c>
      <c r="H28" s="93">
        <v>15</v>
      </c>
      <c r="I28" s="93">
        <v>10</v>
      </c>
      <c r="J28" s="110">
        <v>0</v>
      </c>
      <c r="K28" s="93">
        <v>0</v>
      </c>
      <c r="L28" s="93"/>
      <c r="M28" s="93"/>
      <c r="N28" s="93"/>
      <c r="O28" s="111">
        <f t="shared" si="0"/>
        <v>95</v>
      </c>
      <c r="P28" s="93" t="str">
        <f t="shared" si="1"/>
        <v>Xuất Sắc</v>
      </c>
    </row>
    <row r="29" spans="1:16" s="49" customFormat="1" ht="18.75" customHeight="1">
      <c r="A29" s="93">
        <v>20</v>
      </c>
      <c r="B29" s="109" t="s">
        <v>607</v>
      </c>
      <c r="C29" s="109" t="s">
        <v>589</v>
      </c>
      <c r="D29" s="97">
        <v>1154040421</v>
      </c>
      <c r="E29" s="93">
        <v>20</v>
      </c>
      <c r="F29" s="93">
        <v>25</v>
      </c>
      <c r="G29" s="93">
        <v>20</v>
      </c>
      <c r="H29" s="93">
        <v>15</v>
      </c>
      <c r="I29" s="93"/>
      <c r="J29" s="110">
        <v>0</v>
      </c>
      <c r="K29" s="93">
        <v>0</v>
      </c>
      <c r="L29" s="93"/>
      <c r="M29" s="93"/>
      <c r="N29" s="93"/>
      <c r="O29" s="111">
        <f t="shared" si="0"/>
        <v>80</v>
      </c>
      <c r="P29" s="93" t="str">
        <f t="shared" si="1"/>
        <v>Tốt</v>
      </c>
    </row>
    <row r="30" spans="1:16" s="49" customFormat="1" ht="18.75" customHeight="1">
      <c r="A30" s="93">
        <v>21</v>
      </c>
      <c r="B30" s="109" t="s">
        <v>608</v>
      </c>
      <c r="C30" s="109" t="s">
        <v>589</v>
      </c>
      <c r="D30" s="97">
        <v>1154040422</v>
      </c>
      <c r="E30" s="93">
        <v>25</v>
      </c>
      <c r="F30" s="93">
        <v>25</v>
      </c>
      <c r="G30" s="93">
        <v>15</v>
      </c>
      <c r="H30" s="93">
        <v>15</v>
      </c>
      <c r="I30" s="93"/>
      <c r="J30" s="110">
        <v>0</v>
      </c>
      <c r="K30" s="93">
        <v>0</v>
      </c>
      <c r="L30" s="93">
        <v>5</v>
      </c>
      <c r="M30" s="93">
        <v>2</v>
      </c>
      <c r="N30" s="93"/>
      <c r="O30" s="111">
        <f t="shared" si="0"/>
        <v>73</v>
      </c>
      <c r="P30" s="93" t="str">
        <f t="shared" si="1"/>
        <v>Khá</v>
      </c>
    </row>
    <row r="31" spans="1:16" s="49" customFormat="1" ht="18.75" customHeight="1">
      <c r="A31" s="93">
        <v>22</v>
      </c>
      <c r="B31" s="109" t="s">
        <v>609</v>
      </c>
      <c r="C31" s="109" t="s">
        <v>169</v>
      </c>
      <c r="D31" s="97">
        <v>1154040433</v>
      </c>
      <c r="E31" s="93">
        <v>20</v>
      </c>
      <c r="F31" s="93">
        <v>25</v>
      </c>
      <c r="G31" s="93">
        <v>20</v>
      </c>
      <c r="H31" s="93">
        <v>15</v>
      </c>
      <c r="I31" s="93"/>
      <c r="J31" s="110">
        <v>0</v>
      </c>
      <c r="K31" s="93">
        <v>0</v>
      </c>
      <c r="L31" s="93"/>
      <c r="M31" s="93"/>
      <c r="N31" s="93"/>
      <c r="O31" s="111">
        <f t="shared" si="0"/>
        <v>80</v>
      </c>
      <c r="P31" s="93" t="str">
        <f t="shared" si="1"/>
        <v>Tốt</v>
      </c>
    </row>
    <row r="32" spans="1:16" s="49" customFormat="1" ht="18.75" customHeight="1">
      <c r="A32" s="93">
        <v>23</v>
      </c>
      <c r="B32" s="109" t="s">
        <v>610</v>
      </c>
      <c r="C32" s="109" t="s">
        <v>169</v>
      </c>
      <c r="D32" s="97">
        <v>1154040435</v>
      </c>
      <c r="E32" s="93">
        <v>20</v>
      </c>
      <c r="F32" s="93">
        <v>25</v>
      </c>
      <c r="G32" s="93">
        <v>20</v>
      </c>
      <c r="H32" s="93">
        <v>15</v>
      </c>
      <c r="I32" s="93"/>
      <c r="J32" s="110">
        <v>0</v>
      </c>
      <c r="K32" s="93">
        <v>0</v>
      </c>
      <c r="L32" s="93"/>
      <c r="M32" s="93"/>
      <c r="N32" s="93">
        <v>2</v>
      </c>
      <c r="O32" s="111">
        <f t="shared" si="0"/>
        <v>78</v>
      </c>
      <c r="P32" s="93" t="str">
        <f t="shared" si="1"/>
        <v>Khá</v>
      </c>
    </row>
    <row r="33" spans="1:16" s="49" customFormat="1" ht="18.75" customHeight="1">
      <c r="A33" s="93">
        <v>24</v>
      </c>
      <c r="B33" s="109" t="s">
        <v>466</v>
      </c>
      <c r="C33" s="109" t="s">
        <v>169</v>
      </c>
      <c r="D33" s="97">
        <v>1154040439</v>
      </c>
      <c r="E33" s="93">
        <v>20</v>
      </c>
      <c r="F33" s="93">
        <v>25</v>
      </c>
      <c r="G33" s="93">
        <v>20</v>
      </c>
      <c r="H33" s="93">
        <v>15</v>
      </c>
      <c r="I33" s="93"/>
      <c r="J33" s="110">
        <v>0</v>
      </c>
      <c r="K33" s="93">
        <v>0</v>
      </c>
      <c r="L33" s="93"/>
      <c r="M33" s="93"/>
      <c r="N33" s="93"/>
      <c r="O33" s="111">
        <f t="shared" si="0"/>
        <v>80</v>
      </c>
      <c r="P33" s="93" t="str">
        <f t="shared" si="1"/>
        <v>Tốt</v>
      </c>
    </row>
    <row r="34" spans="1:16" s="49" customFormat="1" ht="18.75" customHeight="1">
      <c r="A34" s="93">
        <v>25</v>
      </c>
      <c r="B34" s="109" t="s">
        <v>611</v>
      </c>
      <c r="C34" s="109" t="s">
        <v>170</v>
      </c>
      <c r="D34" s="97">
        <v>1154040452</v>
      </c>
      <c r="E34" s="93">
        <v>20</v>
      </c>
      <c r="F34" s="93">
        <v>25</v>
      </c>
      <c r="G34" s="93">
        <v>20</v>
      </c>
      <c r="H34" s="93">
        <v>15</v>
      </c>
      <c r="I34" s="93">
        <v>5</v>
      </c>
      <c r="J34" s="110">
        <v>0</v>
      </c>
      <c r="K34" s="93">
        <v>0</v>
      </c>
      <c r="L34" s="93"/>
      <c r="M34" s="93"/>
      <c r="N34" s="93"/>
      <c r="O34" s="111">
        <f t="shared" si="0"/>
        <v>85</v>
      </c>
      <c r="P34" s="93" t="str">
        <f t="shared" si="1"/>
        <v>Tốt</v>
      </c>
    </row>
    <row r="35" spans="1:16" s="49" customFormat="1" ht="18.75" customHeight="1">
      <c r="A35" s="93">
        <v>26</v>
      </c>
      <c r="B35" s="109" t="s">
        <v>612</v>
      </c>
      <c r="C35" s="109" t="s">
        <v>590</v>
      </c>
      <c r="D35" s="97">
        <v>1154040518</v>
      </c>
      <c r="E35" s="93">
        <v>20</v>
      </c>
      <c r="F35" s="93">
        <v>25</v>
      </c>
      <c r="G35" s="93">
        <v>20</v>
      </c>
      <c r="H35" s="93">
        <v>15</v>
      </c>
      <c r="I35" s="93">
        <v>5</v>
      </c>
      <c r="J35" s="110">
        <v>0</v>
      </c>
      <c r="K35" s="93">
        <v>0</v>
      </c>
      <c r="L35" s="93"/>
      <c r="M35" s="93"/>
      <c r="N35" s="93"/>
      <c r="O35" s="111">
        <f t="shared" si="0"/>
        <v>85</v>
      </c>
      <c r="P35" s="93" t="str">
        <f t="shared" si="1"/>
        <v>Tốt</v>
      </c>
    </row>
    <row r="36" spans="1:16" s="49" customFormat="1" ht="18.75" customHeight="1">
      <c r="A36" s="93">
        <v>27</v>
      </c>
      <c r="B36" s="109" t="s">
        <v>613</v>
      </c>
      <c r="C36" s="109" t="s">
        <v>172</v>
      </c>
      <c r="D36" s="97">
        <v>1154040559</v>
      </c>
      <c r="E36" s="93">
        <v>20</v>
      </c>
      <c r="F36" s="93">
        <v>25</v>
      </c>
      <c r="G36" s="93">
        <v>20</v>
      </c>
      <c r="H36" s="93">
        <v>15</v>
      </c>
      <c r="I36" s="93">
        <v>10</v>
      </c>
      <c r="J36" s="93">
        <v>0</v>
      </c>
      <c r="K36" s="93">
        <v>0</v>
      </c>
      <c r="L36" s="93"/>
      <c r="M36" s="93"/>
      <c r="N36" s="93"/>
      <c r="O36" s="111">
        <f t="shared" si="0"/>
        <v>90</v>
      </c>
      <c r="P36" s="93" t="str">
        <f t="shared" si="1"/>
        <v>Xuất Sắc</v>
      </c>
    </row>
    <row r="37" spans="1:16" s="49" customFormat="1" ht="18.75" customHeight="1">
      <c r="A37" s="93">
        <v>28</v>
      </c>
      <c r="B37" s="109" t="s">
        <v>614</v>
      </c>
      <c r="C37" s="109" t="s">
        <v>591</v>
      </c>
      <c r="D37" s="97">
        <v>1154040564</v>
      </c>
      <c r="E37" s="93">
        <v>20</v>
      </c>
      <c r="F37" s="93">
        <v>25</v>
      </c>
      <c r="G37" s="93">
        <v>18</v>
      </c>
      <c r="H37" s="93">
        <v>15</v>
      </c>
      <c r="I37" s="93"/>
      <c r="J37" s="93">
        <v>0</v>
      </c>
      <c r="K37" s="93">
        <v>0</v>
      </c>
      <c r="L37" s="93"/>
      <c r="M37" s="93">
        <v>2</v>
      </c>
      <c r="N37" s="93"/>
      <c r="O37" s="111">
        <f t="shared" si="0"/>
        <v>76</v>
      </c>
      <c r="P37" s="93" t="str">
        <f t="shared" si="1"/>
        <v>Khá</v>
      </c>
    </row>
    <row r="38" spans="1:16" s="49" customFormat="1" ht="18.75" customHeight="1">
      <c r="A38" s="93">
        <v>29</v>
      </c>
      <c r="B38" s="109" t="s">
        <v>615</v>
      </c>
      <c r="C38" s="109" t="s">
        <v>134</v>
      </c>
      <c r="D38" s="97">
        <v>1154040546</v>
      </c>
      <c r="E38" s="93">
        <v>20</v>
      </c>
      <c r="F38" s="93">
        <v>25</v>
      </c>
      <c r="G38" s="93">
        <v>20</v>
      </c>
      <c r="H38" s="93">
        <v>15</v>
      </c>
      <c r="I38" s="93"/>
      <c r="J38" s="93">
        <v>0</v>
      </c>
      <c r="K38" s="93">
        <v>0</v>
      </c>
      <c r="L38" s="93"/>
      <c r="M38" s="93"/>
      <c r="N38" s="93"/>
      <c r="O38" s="111">
        <f t="shared" si="0"/>
        <v>80</v>
      </c>
      <c r="P38" s="93" t="str">
        <f t="shared" si="1"/>
        <v>Tốt</v>
      </c>
    </row>
    <row r="39" spans="1:16" s="49" customFormat="1" ht="18.75" customHeight="1">
      <c r="A39" s="93">
        <v>30</v>
      </c>
      <c r="B39" s="109" t="s">
        <v>616</v>
      </c>
      <c r="C39" s="109" t="s">
        <v>134</v>
      </c>
      <c r="D39" s="97">
        <v>1154040536</v>
      </c>
      <c r="E39" s="93">
        <v>20</v>
      </c>
      <c r="F39" s="93">
        <v>25</v>
      </c>
      <c r="G39" s="93">
        <v>20</v>
      </c>
      <c r="H39" s="93">
        <v>15</v>
      </c>
      <c r="I39" s="93"/>
      <c r="J39" s="93">
        <v>0</v>
      </c>
      <c r="K39" s="93">
        <v>0</v>
      </c>
      <c r="L39" s="93"/>
      <c r="M39" s="93"/>
      <c r="N39" s="93"/>
      <c r="O39" s="111">
        <f t="shared" si="0"/>
        <v>80</v>
      </c>
      <c r="P39" s="93" t="str">
        <f t="shared" si="1"/>
        <v>Tốt</v>
      </c>
    </row>
    <row r="40" spans="1:16" s="49" customFormat="1" ht="18.75" customHeight="1">
      <c r="A40" s="93">
        <v>31</v>
      </c>
      <c r="B40" s="109" t="s">
        <v>232</v>
      </c>
      <c r="C40" s="109" t="s">
        <v>592</v>
      </c>
      <c r="D40" s="97">
        <v>1154040530</v>
      </c>
      <c r="E40" s="93">
        <v>20</v>
      </c>
      <c r="F40" s="93">
        <v>25</v>
      </c>
      <c r="G40" s="93">
        <v>20</v>
      </c>
      <c r="H40" s="93">
        <v>15</v>
      </c>
      <c r="I40" s="93"/>
      <c r="J40" s="93">
        <v>0</v>
      </c>
      <c r="K40" s="93">
        <v>0</v>
      </c>
      <c r="L40" s="93"/>
      <c r="M40" s="93"/>
      <c r="N40" s="93"/>
      <c r="O40" s="111">
        <f t="shared" si="0"/>
        <v>80</v>
      </c>
      <c r="P40" s="93" t="str">
        <f t="shared" si="1"/>
        <v>Tốt</v>
      </c>
    </row>
    <row r="41" spans="1:16" s="49" customFormat="1" ht="18.75" customHeight="1">
      <c r="A41" s="93">
        <v>32</v>
      </c>
      <c r="B41" s="109" t="s">
        <v>617</v>
      </c>
      <c r="C41" s="109" t="s">
        <v>175</v>
      </c>
      <c r="D41" s="97">
        <v>1154040606</v>
      </c>
      <c r="E41" s="93">
        <v>20</v>
      </c>
      <c r="F41" s="93">
        <v>25</v>
      </c>
      <c r="G41" s="93">
        <v>20</v>
      </c>
      <c r="H41" s="93">
        <v>15</v>
      </c>
      <c r="I41" s="93"/>
      <c r="J41" s="93">
        <v>0</v>
      </c>
      <c r="K41" s="93">
        <v>0</v>
      </c>
      <c r="L41" s="93"/>
      <c r="M41" s="93"/>
      <c r="N41" s="93"/>
      <c r="O41" s="111">
        <f t="shared" si="0"/>
        <v>80</v>
      </c>
      <c r="P41" s="93" t="str">
        <f t="shared" si="1"/>
        <v>Tốt</v>
      </c>
    </row>
    <row r="42" spans="1:16" s="49" customFormat="1" ht="18.75" customHeight="1">
      <c r="A42" s="93">
        <v>33</v>
      </c>
      <c r="B42" s="109" t="s">
        <v>618</v>
      </c>
      <c r="C42" s="109" t="s">
        <v>175</v>
      </c>
      <c r="D42" s="97">
        <v>1154040607</v>
      </c>
      <c r="E42" s="93">
        <v>20</v>
      </c>
      <c r="F42" s="93">
        <v>25</v>
      </c>
      <c r="G42" s="93">
        <v>20</v>
      </c>
      <c r="H42" s="93">
        <v>15</v>
      </c>
      <c r="I42" s="93">
        <v>10</v>
      </c>
      <c r="J42" s="93">
        <v>0</v>
      </c>
      <c r="K42" s="93">
        <v>0</v>
      </c>
      <c r="L42" s="93"/>
      <c r="M42" s="93"/>
      <c r="N42" s="93"/>
      <c r="O42" s="111">
        <f t="shared" si="0"/>
        <v>90</v>
      </c>
      <c r="P42" s="93" t="str">
        <f t="shared" si="1"/>
        <v>Xuất Sắc</v>
      </c>
    </row>
    <row r="43" spans="1:16" s="49" customFormat="1" ht="18.75" customHeight="1">
      <c r="A43" s="93">
        <v>34</v>
      </c>
      <c r="B43" s="109" t="s">
        <v>619</v>
      </c>
      <c r="C43" s="109" t="s">
        <v>175</v>
      </c>
      <c r="D43" s="97">
        <v>1154040608</v>
      </c>
      <c r="E43" s="93">
        <v>20</v>
      </c>
      <c r="F43" s="93">
        <v>25</v>
      </c>
      <c r="G43" s="93">
        <v>20</v>
      </c>
      <c r="H43" s="93">
        <v>15</v>
      </c>
      <c r="I43" s="93">
        <v>10</v>
      </c>
      <c r="J43" s="93">
        <v>0</v>
      </c>
      <c r="K43" s="93">
        <v>0</v>
      </c>
      <c r="L43" s="93"/>
      <c r="M43" s="93"/>
      <c r="N43" s="93"/>
      <c r="O43" s="111">
        <f t="shared" si="0"/>
        <v>90</v>
      </c>
      <c r="P43" s="93" t="str">
        <f t="shared" si="1"/>
        <v>Xuất Sắc</v>
      </c>
    </row>
    <row r="44" spans="1:16" s="49" customFormat="1" ht="18.75" customHeight="1">
      <c r="A44" s="93">
        <v>35</v>
      </c>
      <c r="B44" s="109" t="s">
        <v>364</v>
      </c>
      <c r="C44" s="109" t="s">
        <v>139</v>
      </c>
      <c r="D44" s="97">
        <v>1154040593</v>
      </c>
      <c r="E44" s="93">
        <v>20</v>
      </c>
      <c r="F44" s="93">
        <v>25</v>
      </c>
      <c r="G44" s="93">
        <v>15</v>
      </c>
      <c r="H44" s="93">
        <v>15</v>
      </c>
      <c r="I44" s="93">
        <v>5</v>
      </c>
      <c r="J44" s="93">
        <v>0</v>
      </c>
      <c r="K44" s="93">
        <v>0</v>
      </c>
      <c r="L44" s="93">
        <v>5</v>
      </c>
      <c r="M44" s="93">
        <v>2</v>
      </c>
      <c r="N44" s="93"/>
      <c r="O44" s="111">
        <f t="shared" si="0"/>
        <v>73</v>
      </c>
      <c r="P44" s="93" t="str">
        <f t="shared" si="1"/>
        <v>Khá</v>
      </c>
    </row>
    <row r="45" spans="1:16" s="49" customFormat="1" ht="18.75" customHeight="1">
      <c r="A45" s="93">
        <v>36</v>
      </c>
      <c r="B45" s="109" t="s">
        <v>620</v>
      </c>
      <c r="C45" s="109" t="s">
        <v>226</v>
      </c>
      <c r="D45" s="97">
        <v>1154040620</v>
      </c>
      <c r="E45" s="93">
        <v>20</v>
      </c>
      <c r="F45" s="93">
        <v>25</v>
      </c>
      <c r="G45" s="93">
        <v>20</v>
      </c>
      <c r="H45" s="93">
        <v>15</v>
      </c>
      <c r="I45" s="93"/>
      <c r="J45" s="93">
        <v>0</v>
      </c>
      <c r="K45" s="93">
        <v>0</v>
      </c>
      <c r="L45" s="93"/>
      <c r="M45" s="93"/>
      <c r="N45" s="93"/>
      <c r="O45" s="111">
        <f t="shared" si="0"/>
        <v>80</v>
      </c>
      <c r="P45" s="93" t="str">
        <f t="shared" si="1"/>
        <v>Tốt</v>
      </c>
    </row>
    <row r="46" spans="1:16" s="49" customFormat="1" ht="18.75" customHeight="1">
      <c r="A46" s="93">
        <v>37</v>
      </c>
      <c r="B46" s="109" t="s">
        <v>466</v>
      </c>
      <c r="C46" s="109" t="s">
        <v>274</v>
      </c>
      <c r="D46" s="97">
        <v>1154040649</v>
      </c>
      <c r="E46" s="93">
        <v>20</v>
      </c>
      <c r="F46" s="93">
        <v>25</v>
      </c>
      <c r="G46" s="93">
        <v>18</v>
      </c>
      <c r="H46" s="93">
        <v>15</v>
      </c>
      <c r="I46" s="93"/>
      <c r="J46" s="93">
        <v>0</v>
      </c>
      <c r="K46" s="93">
        <v>0</v>
      </c>
      <c r="L46" s="93">
        <v>5</v>
      </c>
      <c r="M46" s="93"/>
      <c r="N46" s="93"/>
      <c r="O46" s="111">
        <f t="shared" si="0"/>
        <v>73</v>
      </c>
      <c r="P46" s="93" t="str">
        <f t="shared" si="1"/>
        <v>Khá</v>
      </c>
    </row>
    <row r="47" spans="1:16" s="49" customFormat="1" ht="18.75" customHeight="1">
      <c r="A47" s="93">
        <v>38</v>
      </c>
      <c r="B47" s="109" t="s">
        <v>621</v>
      </c>
      <c r="C47" s="109" t="s">
        <v>335</v>
      </c>
      <c r="D47" s="97">
        <v>1154040691</v>
      </c>
      <c r="E47" s="93">
        <v>20</v>
      </c>
      <c r="F47" s="93">
        <v>25</v>
      </c>
      <c r="G47" s="93">
        <v>20</v>
      </c>
      <c r="H47" s="93">
        <v>15</v>
      </c>
      <c r="I47" s="93"/>
      <c r="J47" s="93">
        <v>0</v>
      </c>
      <c r="K47" s="93">
        <v>0</v>
      </c>
      <c r="L47" s="93">
        <v>5</v>
      </c>
      <c r="M47" s="93"/>
      <c r="N47" s="93"/>
      <c r="O47" s="111">
        <f t="shared" si="0"/>
        <v>75</v>
      </c>
      <c r="P47" s="93" t="str">
        <f t="shared" si="1"/>
        <v>Khá</v>
      </c>
    </row>
    <row r="48" ht="10.5" customHeight="1"/>
    <row r="49" spans="1:16" ht="108" customHeight="1">
      <c r="A49" s="136" t="s">
        <v>152</v>
      </c>
      <c r="B49" s="137"/>
      <c r="C49" s="137"/>
      <c r="D49" s="137"/>
      <c r="E49" s="137"/>
      <c r="F49" s="23"/>
      <c r="G49" s="23"/>
      <c r="H49" s="23"/>
      <c r="I49" s="23"/>
      <c r="J49" s="136" t="s">
        <v>14</v>
      </c>
      <c r="K49" s="136"/>
      <c r="L49" s="136"/>
      <c r="M49" s="136"/>
      <c r="N49" s="136"/>
      <c r="O49" s="136"/>
      <c r="P49" s="136"/>
    </row>
    <row r="52" spans="1:16" ht="15.75">
      <c r="A52" s="13"/>
      <c r="K52" s="13"/>
      <c r="L52" s="13"/>
      <c r="M52" s="13"/>
      <c r="N52" s="13"/>
      <c r="O52" s="13"/>
      <c r="P52" s="13"/>
    </row>
    <row r="53" spans="1:16" ht="15.75">
      <c r="A53" s="13"/>
      <c r="K53" s="15"/>
      <c r="L53" s="15"/>
      <c r="M53" s="15"/>
      <c r="N53" s="15"/>
      <c r="O53" s="15"/>
      <c r="P53" s="22"/>
    </row>
    <row r="57" ht="15.75">
      <c r="A57" s="13"/>
    </row>
    <row r="58" ht="15.75">
      <c r="A58" s="13"/>
    </row>
    <row r="59" ht="15.75">
      <c r="A59" s="13"/>
    </row>
  </sheetData>
  <sheetProtection/>
  <mergeCells count="16">
    <mergeCell ref="A49:E49"/>
    <mergeCell ref="J49:P49"/>
    <mergeCell ref="A8:A9"/>
    <mergeCell ref="D8:D9"/>
    <mergeCell ref="E8:J8"/>
    <mergeCell ref="K8:K9"/>
    <mergeCell ref="L8:N8"/>
    <mergeCell ref="B8:C9"/>
    <mergeCell ref="A2:F2"/>
    <mergeCell ref="G2:P2"/>
    <mergeCell ref="A3:F3"/>
    <mergeCell ref="G3:P3"/>
    <mergeCell ref="A5:P5"/>
    <mergeCell ref="A6:P6"/>
    <mergeCell ref="O8:O9"/>
    <mergeCell ref="P8:P9"/>
  </mergeCells>
  <printOptions/>
  <pageMargins left="0.43" right="0.26" top="0.43" bottom="0.53" header="0.2" footer="0.23"/>
  <pageSetup horizontalDpi="600" verticalDpi="6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6">
      <selection activeCell="C30" sqref="C30"/>
    </sheetView>
  </sheetViews>
  <sheetFormatPr defaultColWidth="9.140625" defaultRowHeight="12.75"/>
  <cols>
    <col min="1" max="1" width="5.57421875" style="20" customWidth="1"/>
    <col min="2" max="2" width="21.00390625" style="70" customWidth="1"/>
    <col min="3" max="3" width="9.421875" style="70" customWidth="1"/>
    <col min="4" max="4" width="14.7109375" style="1" customWidth="1"/>
    <col min="5" max="6" width="6.140625" style="1" bestFit="1" customWidth="1"/>
    <col min="7" max="10" width="5.57421875" style="1" bestFit="1" customWidth="1"/>
    <col min="11" max="11" width="8.140625" style="1" customWidth="1"/>
    <col min="12" max="12" width="9.8515625" style="1" customWidth="1"/>
    <col min="13" max="13" width="9.00390625" style="1" customWidth="1"/>
    <col min="14" max="14" width="8.7109375" style="1" customWidth="1"/>
    <col min="15" max="15" width="6.421875" style="1" bestFit="1" customWidth="1"/>
    <col min="16" max="16" width="15.140625" style="1" customWidth="1"/>
    <col min="17" max="16384" width="9.140625" style="20" customWidth="1"/>
  </cols>
  <sheetData>
    <row r="1" ht="11.25" customHeight="1">
      <c r="P1" s="11"/>
    </row>
    <row r="2" spans="1:17" ht="21.75" customHeight="1">
      <c r="A2" s="127" t="s">
        <v>12</v>
      </c>
      <c r="B2" s="127"/>
      <c r="C2" s="127"/>
      <c r="D2" s="127"/>
      <c r="E2" s="127"/>
      <c r="H2" s="128" t="s">
        <v>0</v>
      </c>
      <c r="I2" s="128"/>
      <c r="J2" s="128"/>
      <c r="K2" s="128"/>
      <c r="L2" s="128"/>
      <c r="M2" s="128"/>
      <c r="N2" s="128"/>
      <c r="O2" s="128"/>
      <c r="P2" s="128"/>
      <c r="Q2" s="128"/>
    </row>
    <row r="3" spans="1:17" ht="21.75" customHeight="1">
      <c r="A3" s="127" t="s">
        <v>13</v>
      </c>
      <c r="B3" s="127"/>
      <c r="C3" s="127"/>
      <c r="D3" s="127"/>
      <c r="E3" s="127"/>
      <c r="H3" s="128" t="s">
        <v>1</v>
      </c>
      <c r="I3" s="128"/>
      <c r="J3" s="128"/>
      <c r="K3" s="128"/>
      <c r="L3" s="128"/>
      <c r="M3" s="128"/>
      <c r="N3" s="128"/>
      <c r="O3" s="128"/>
      <c r="P3" s="128"/>
      <c r="Q3" s="128"/>
    </row>
    <row r="4" ht="7.5" customHeight="1"/>
    <row r="5" spans="1:18" ht="21" customHeight="1">
      <c r="A5" s="165" t="s">
        <v>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14"/>
      <c r="R5" s="114"/>
    </row>
    <row r="6" spans="1:18" ht="21" customHeight="1">
      <c r="A6" s="165" t="s">
        <v>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14"/>
      <c r="R6" s="114"/>
    </row>
    <row r="7" spans="1:18" ht="7.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14"/>
      <c r="R7" s="114"/>
    </row>
    <row r="8" spans="1:18" ht="21" customHeight="1">
      <c r="A8" s="166" t="s">
        <v>2</v>
      </c>
      <c r="B8" s="171" t="s">
        <v>3</v>
      </c>
      <c r="C8" s="172"/>
      <c r="D8" s="166" t="s">
        <v>4</v>
      </c>
      <c r="E8" s="166" t="s">
        <v>6</v>
      </c>
      <c r="F8" s="166"/>
      <c r="G8" s="166"/>
      <c r="H8" s="166"/>
      <c r="I8" s="166"/>
      <c r="J8" s="166"/>
      <c r="K8" s="163" t="s">
        <v>668</v>
      </c>
      <c r="L8" s="158" t="s">
        <v>16</v>
      </c>
      <c r="M8" s="159"/>
      <c r="N8" s="160"/>
      <c r="O8" s="170" t="s">
        <v>35</v>
      </c>
      <c r="P8" s="166" t="s">
        <v>5</v>
      </c>
      <c r="Q8" s="114"/>
      <c r="R8" s="114"/>
    </row>
    <row r="9" spans="1:18" s="8" customFormat="1" ht="67.5" customHeight="1">
      <c r="A9" s="166"/>
      <c r="B9" s="173"/>
      <c r="C9" s="174"/>
      <c r="D9" s="169"/>
      <c r="E9" s="24" t="s">
        <v>153</v>
      </c>
      <c r="F9" s="24" t="s">
        <v>33</v>
      </c>
      <c r="G9" s="24" t="s">
        <v>22</v>
      </c>
      <c r="H9" s="24" t="s">
        <v>29</v>
      </c>
      <c r="I9" s="24" t="s">
        <v>23</v>
      </c>
      <c r="J9" s="24" t="s">
        <v>24</v>
      </c>
      <c r="K9" s="164"/>
      <c r="L9" s="24" t="s">
        <v>17</v>
      </c>
      <c r="M9" s="24" t="s">
        <v>18</v>
      </c>
      <c r="N9" s="24" t="s">
        <v>19</v>
      </c>
      <c r="O9" s="166"/>
      <c r="P9" s="166"/>
      <c r="Q9" s="75"/>
      <c r="R9" s="75"/>
    </row>
    <row r="10" spans="1:16" s="84" customFormat="1" ht="23.25" customHeight="1">
      <c r="A10" s="115">
        <v>1</v>
      </c>
      <c r="B10" s="113" t="s">
        <v>634</v>
      </c>
      <c r="C10" s="113" t="s">
        <v>155</v>
      </c>
      <c r="D10" s="119">
        <v>1154010006</v>
      </c>
      <c r="E10" s="104">
        <v>20</v>
      </c>
      <c r="F10" s="104">
        <v>25</v>
      </c>
      <c r="G10" s="104">
        <v>20</v>
      </c>
      <c r="H10" s="104">
        <v>15</v>
      </c>
      <c r="I10" s="104"/>
      <c r="J10" s="104"/>
      <c r="K10" s="104"/>
      <c r="L10" s="104"/>
      <c r="M10" s="104"/>
      <c r="N10" s="104"/>
      <c r="O10" s="112">
        <f>SUM(E10:J10)-SUM(L10:N10)</f>
        <v>80</v>
      </c>
      <c r="P10" s="104" t="str">
        <f>IF(O10&gt;89,"Xuất sắc",IF(O10&gt;79,"Tốt",IF(O10&gt;69,"Khá",IF(O10&gt;59,"Trung bình khá",IF(O10&gt;49,"Trung bình",IF(O10&gt;29,"Yếu","Kém"))))))</f>
        <v>Tốt</v>
      </c>
    </row>
    <row r="11" spans="1:16" s="84" customFormat="1" ht="23.25" customHeight="1">
      <c r="A11" s="115">
        <v>2</v>
      </c>
      <c r="B11" s="113" t="s">
        <v>232</v>
      </c>
      <c r="C11" s="113" t="s">
        <v>622</v>
      </c>
      <c r="D11" s="119">
        <v>1154010047</v>
      </c>
      <c r="E11" s="104">
        <v>20</v>
      </c>
      <c r="F11" s="104">
        <v>25</v>
      </c>
      <c r="G11" s="104">
        <v>20</v>
      </c>
      <c r="H11" s="104">
        <v>15</v>
      </c>
      <c r="I11" s="104"/>
      <c r="J11" s="104"/>
      <c r="K11" s="104"/>
      <c r="L11" s="104"/>
      <c r="M11" s="104"/>
      <c r="N11" s="104"/>
      <c r="O11" s="112">
        <f aca="true" t="shared" si="0" ref="O11:O59">SUM(E11:J11)-SUM(L11:N11)</f>
        <v>80</v>
      </c>
      <c r="P11" s="104" t="str">
        <f aca="true" t="shared" si="1" ref="P11:P59">IF(O11&gt;89,"Xuất sắc",IF(O11&gt;79,"Tốt",IF(O11&gt;69,"Khá",IF(O11&gt;59,"Trung bình khá",IF(O11&gt;49,"Trung bình",IF(O11&gt;29,"Yếu","Kém"))))))</f>
        <v>Tốt</v>
      </c>
    </row>
    <row r="12" spans="1:16" s="84" customFormat="1" ht="23.25" customHeight="1">
      <c r="A12" s="115">
        <v>3</v>
      </c>
      <c r="B12" s="113" t="s">
        <v>602</v>
      </c>
      <c r="C12" s="113" t="s">
        <v>93</v>
      </c>
      <c r="D12" s="119">
        <v>1154010091</v>
      </c>
      <c r="E12" s="104">
        <v>20</v>
      </c>
      <c r="F12" s="104">
        <v>25</v>
      </c>
      <c r="G12" s="104">
        <v>20</v>
      </c>
      <c r="H12" s="104">
        <v>15</v>
      </c>
      <c r="I12" s="104"/>
      <c r="J12" s="104"/>
      <c r="K12" s="104"/>
      <c r="L12" s="104"/>
      <c r="M12" s="104"/>
      <c r="N12" s="104"/>
      <c r="O12" s="112">
        <f t="shared" si="0"/>
        <v>80</v>
      </c>
      <c r="P12" s="104" t="str">
        <f t="shared" si="1"/>
        <v>Tốt</v>
      </c>
    </row>
    <row r="13" spans="1:16" s="84" customFormat="1" ht="23.25" customHeight="1">
      <c r="A13" s="115">
        <v>4</v>
      </c>
      <c r="B13" s="113" t="s">
        <v>356</v>
      </c>
      <c r="C13" s="113" t="s">
        <v>270</v>
      </c>
      <c r="D13" s="119">
        <v>1154010492</v>
      </c>
      <c r="E13" s="104">
        <v>20</v>
      </c>
      <c r="F13" s="104">
        <v>25</v>
      </c>
      <c r="G13" s="104">
        <v>20</v>
      </c>
      <c r="H13" s="104">
        <v>15</v>
      </c>
      <c r="I13" s="104"/>
      <c r="J13" s="104"/>
      <c r="K13" s="104"/>
      <c r="L13" s="104"/>
      <c r="M13" s="104"/>
      <c r="N13" s="104"/>
      <c r="O13" s="112">
        <f t="shared" si="0"/>
        <v>80</v>
      </c>
      <c r="P13" s="104" t="str">
        <f t="shared" si="1"/>
        <v>Tốt</v>
      </c>
    </row>
    <row r="14" spans="1:16" s="84" customFormat="1" ht="23.25" customHeight="1">
      <c r="A14" s="115">
        <v>5</v>
      </c>
      <c r="B14" s="113" t="s">
        <v>635</v>
      </c>
      <c r="C14" s="113" t="s">
        <v>623</v>
      </c>
      <c r="D14" s="119">
        <v>1154040042</v>
      </c>
      <c r="E14" s="104">
        <v>25</v>
      </c>
      <c r="F14" s="104">
        <v>25</v>
      </c>
      <c r="G14" s="104">
        <v>20</v>
      </c>
      <c r="H14" s="104">
        <v>15</v>
      </c>
      <c r="I14" s="104"/>
      <c r="J14" s="104"/>
      <c r="K14" s="104"/>
      <c r="L14" s="104"/>
      <c r="M14" s="104"/>
      <c r="N14" s="104"/>
      <c r="O14" s="112">
        <f t="shared" si="0"/>
        <v>85</v>
      </c>
      <c r="P14" s="104" t="str">
        <f t="shared" si="1"/>
        <v>Tốt</v>
      </c>
    </row>
    <row r="15" spans="1:16" s="84" customFormat="1" ht="23.25" customHeight="1">
      <c r="A15" s="115">
        <v>6</v>
      </c>
      <c r="B15" s="113" t="s">
        <v>636</v>
      </c>
      <c r="C15" s="113" t="s">
        <v>157</v>
      </c>
      <c r="D15" s="119">
        <v>1154040056</v>
      </c>
      <c r="E15" s="104">
        <v>20</v>
      </c>
      <c r="F15" s="104">
        <v>25</v>
      </c>
      <c r="G15" s="104">
        <v>20</v>
      </c>
      <c r="H15" s="104">
        <v>15</v>
      </c>
      <c r="I15" s="104">
        <v>10</v>
      </c>
      <c r="J15" s="104"/>
      <c r="K15" s="104"/>
      <c r="L15" s="104"/>
      <c r="M15" s="104"/>
      <c r="N15" s="104"/>
      <c r="O15" s="112">
        <f t="shared" si="0"/>
        <v>90</v>
      </c>
      <c r="P15" s="104" t="str">
        <f t="shared" si="1"/>
        <v>Xuất sắc</v>
      </c>
    </row>
    <row r="16" spans="1:16" s="84" customFormat="1" ht="23.25" customHeight="1">
      <c r="A16" s="115">
        <v>7</v>
      </c>
      <c r="B16" s="113" t="s">
        <v>637</v>
      </c>
      <c r="C16" s="113" t="s">
        <v>91</v>
      </c>
      <c r="D16" s="119">
        <v>1154040082</v>
      </c>
      <c r="E16" s="104">
        <v>20</v>
      </c>
      <c r="F16" s="104">
        <v>25</v>
      </c>
      <c r="G16" s="104">
        <v>20</v>
      </c>
      <c r="H16" s="104">
        <v>15</v>
      </c>
      <c r="I16" s="104"/>
      <c r="J16" s="104"/>
      <c r="K16" s="104"/>
      <c r="L16" s="104"/>
      <c r="M16" s="104"/>
      <c r="N16" s="104"/>
      <c r="O16" s="112">
        <f t="shared" si="0"/>
        <v>80</v>
      </c>
      <c r="P16" s="104" t="str">
        <f t="shared" si="1"/>
        <v>Tốt</v>
      </c>
    </row>
    <row r="17" spans="1:16" s="84" customFormat="1" ht="23.25" customHeight="1">
      <c r="A17" s="115">
        <v>8</v>
      </c>
      <c r="B17" s="113" t="s">
        <v>638</v>
      </c>
      <c r="C17" s="113" t="s">
        <v>216</v>
      </c>
      <c r="D17" s="119">
        <v>1154040123</v>
      </c>
      <c r="E17" s="104">
        <v>20</v>
      </c>
      <c r="F17" s="104">
        <v>25</v>
      </c>
      <c r="G17" s="104">
        <v>20</v>
      </c>
      <c r="H17" s="104">
        <v>15</v>
      </c>
      <c r="I17" s="104">
        <v>9</v>
      </c>
      <c r="J17" s="104"/>
      <c r="K17" s="104"/>
      <c r="L17" s="104"/>
      <c r="M17" s="104"/>
      <c r="N17" s="104"/>
      <c r="O17" s="112">
        <f t="shared" si="0"/>
        <v>89</v>
      </c>
      <c r="P17" s="104" t="str">
        <f t="shared" si="1"/>
        <v>Tốt</v>
      </c>
    </row>
    <row r="18" spans="1:16" s="84" customFormat="1" ht="23.25" customHeight="1">
      <c r="A18" s="115">
        <v>9</v>
      </c>
      <c r="B18" s="113" t="s">
        <v>639</v>
      </c>
      <c r="C18" s="113" t="s">
        <v>326</v>
      </c>
      <c r="D18" s="119">
        <v>1154040135</v>
      </c>
      <c r="E18" s="104">
        <v>25</v>
      </c>
      <c r="F18" s="104">
        <v>25</v>
      </c>
      <c r="G18" s="104">
        <v>18</v>
      </c>
      <c r="H18" s="104">
        <v>15</v>
      </c>
      <c r="I18" s="104"/>
      <c r="J18" s="104"/>
      <c r="K18" s="104"/>
      <c r="L18" s="104"/>
      <c r="M18" s="104">
        <v>2</v>
      </c>
      <c r="N18" s="104"/>
      <c r="O18" s="112">
        <f t="shared" si="0"/>
        <v>81</v>
      </c>
      <c r="P18" s="104" t="str">
        <f t="shared" si="1"/>
        <v>Tốt</v>
      </c>
    </row>
    <row r="19" spans="1:16" s="84" customFormat="1" ht="23.25" customHeight="1">
      <c r="A19" s="115">
        <v>10</v>
      </c>
      <c r="B19" s="113" t="s">
        <v>640</v>
      </c>
      <c r="C19" s="113" t="s">
        <v>272</v>
      </c>
      <c r="D19" s="119">
        <v>1154040141</v>
      </c>
      <c r="E19" s="104">
        <v>20</v>
      </c>
      <c r="F19" s="104">
        <v>25</v>
      </c>
      <c r="G19" s="104">
        <v>20</v>
      </c>
      <c r="H19" s="104">
        <v>15</v>
      </c>
      <c r="I19" s="104"/>
      <c r="J19" s="104"/>
      <c r="K19" s="104"/>
      <c r="L19" s="104"/>
      <c r="M19" s="104"/>
      <c r="N19" s="104"/>
      <c r="O19" s="112">
        <f t="shared" si="0"/>
        <v>80</v>
      </c>
      <c r="P19" s="104" t="str">
        <f t="shared" si="1"/>
        <v>Tốt</v>
      </c>
    </row>
    <row r="20" spans="1:16" s="84" customFormat="1" ht="23.25" customHeight="1">
      <c r="A20" s="115">
        <v>11</v>
      </c>
      <c r="B20" s="113" t="s">
        <v>493</v>
      </c>
      <c r="C20" s="113" t="s">
        <v>624</v>
      </c>
      <c r="D20" s="119">
        <v>1154040172</v>
      </c>
      <c r="E20" s="104">
        <v>20</v>
      </c>
      <c r="F20" s="104">
        <v>25</v>
      </c>
      <c r="G20" s="104">
        <v>14</v>
      </c>
      <c r="H20" s="104">
        <v>15</v>
      </c>
      <c r="I20" s="104"/>
      <c r="J20" s="104"/>
      <c r="K20" s="104"/>
      <c r="L20" s="104"/>
      <c r="M20" s="104"/>
      <c r="N20" s="104"/>
      <c r="O20" s="112">
        <f t="shared" si="0"/>
        <v>74</v>
      </c>
      <c r="P20" s="104" t="str">
        <f t="shared" si="1"/>
        <v>Khá</v>
      </c>
    </row>
    <row r="21" spans="1:16" s="84" customFormat="1" ht="23.25" customHeight="1">
      <c r="A21" s="115">
        <v>12</v>
      </c>
      <c r="B21" s="113" t="s">
        <v>641</v>
      </c>
      <c r="C21" s="113" t="s">
        <v>328</v>
      </c>
      <c r="D21" s="119">
        <v>1154040203</v>
      </c>
      <c r="E21" s="104">
        <v>20</v>
      </c>
      <c r="F21" s="104">
        <v>25</v>
      </c>
      <c r="G21" s="104">
        <v>20</v>
      </c>
      <c r="H21" s="104">
        <v>15</v>
      </c>
      <c r="I21" s="104">
        <v>10</v>
      </c>
      <c r="J21" s="104"/>
      <c r="K21" s="104"/>
      <c r="L21" s="104"/>
      <c r="M21" s="104"/>
      <c r="N21" s="104"/>
      <c r="O21" s="112">
        <f t="shared" si="0"/>
        <v>90</v>
      </c>
      <c r="P21" s="104" t="str">
        <f t="shared" si="1"/>
        <v>Xuất sắc</v>
      </c>
    </row>
    <row r="22" spans="1:16" s="84" customFormat="1" ht="23.25" customHeight="1">
      <c r="A22" s="115">
        <v>13</v>
      </c>
      <c r="B22" s="113" t="s">
        <v>527</v>
      </c>
      <c r="C22" s="113" t="s">
        <v>218</v>
      </c>
      <c r="D22" s="119">
        <v>1154040214</v>
      </c>
      <c r="E22" s="104">
        <v>20</v>
      </c>
      <c r="F22" s="104">
        <v>25</v>
      </c>
      <c r="G22" s="104">
        <v>20</v>
      </c>
      <c r="H22" s="104">
        <v>15</v>
      </c>
      <c r="I22" s="104"/>
      <c r="J22" s="104"/>
      <c r="K22" s="104"/>
      <c r="L22" s="104"/>
      <c r="M22" s="104">
        <v>2</v>
      </c>
      <c r="N22" s="104">
        <v>2</v>
      </c>
      <c r="O22" s="112">
        <f t="shared" si="0"/>
        <v>76</v>
      </c>
      <c r="P22" s="104" t="str">
        <f t="shared" si="1"/>
        <v>Khá</v>
      </c>
    </row>
    <row r="23" spans="1:16" s="84" customFormat="1" ht="23.25" customHeight="1">
      <c r="A23" s="115">
        <v>14</v>
      </c>
      <c r="B23" s="113" t="s">
        <v>350</v>
      </c>
      <c r="C23" s="113" t="s">
        <v>102</v>
      </c>
      <c r="D23" s="119">
        <v>1154040225</v>
      </c>
      <c r="E23" s="104">
        <v>20</v>
      </c>
      <c r="F23" s="104">
        <v>25</v>
      </c>
      <c r="G23" s="104">
        <v>20</v>
      </c>
      <c r="H23" s="104">
        <v>15</v>
      </c>
      <c r="I23" s="104"/>
      <c r="J23" s="104"/>
      <c r="K23" s="104"/>
      <c r="L23" s="104"/>
      <c r="M23" s="104"/>
      <c r="N23" s="104"/>
      <c r="O23" s="112">
        <f t="shared" si="0"/>
        <v>80</v>
      </c>
      <c r="P23" s="104" t="str">
        <f t="shared" si="1"/>
        <v>Tốt</v>
      </c>
    </row>
    <row r="24" spans="1:16" s="84" customFormat="1" ht="23.25" customHeight="1">
      <c r="A24" s="115">
        <v>15</v>
      </c>
      <c r="B24" s="113" t="s">
        <v>529</v>
      </c>
      <c r="C24" s="113" t="s">
        <v>459</v>
      </c>
      <c r="D24" s="119">
        <v>1154040252</v>
      </c>
      <c r="E24" s="104">
        <v>20</v>
      </c>
      <c r="F24" s="104">
        <v>25</v>
      </c>
      <c r="G24" s="104">
        <v>20</v>
      </c>
      <c r="H24" s="104">
        <v>15</v>
      </c>
      <c r="I24" s="104"/>
      <c r="J24" s="104"/>
      <c r="K24" s="104"/>
      <c r="L24" s="104"/>
      <c r="M24" s="104"/>
      <c r="N24" s="104"/>
      <c r="O24" s="112">
        <f t="shared" si="0"/>
        <v>80</v>
      </c>
      <c r="P24" s="104" t="str">
        <f t="shared" si="1"/>
        <v>Tốt</v>
      </c>
    </row>
    <row r="25" spans="1:16" s="84" customFormat="1" ht="23.25" customHeight="1">
      <c r="A25" s="115">
        <v>16</v>
      </c>
      <c r="B25" s="113" t="s">
        <v>642</v>
      </c>
      <c r="C25" s="113" t="s">
        <v>625</v>
      </c>
      <c r="D25" s="119">
        <v>1154040253</v>
      </c>
      <c r="E25" s="104">
        <v>20</v>
      </c>
      <c r="F25" s="104">
        <v>25</v>
      </c>
      <c r="G25" s="104">
        <v>20</v>
      </c>
      <c r="H25" s="104">
        <v>15</v>
      </c>
      <c r="I25" s="104"/>
      <c r="J25" s="104"/>
      <c r="K25" s="104"/>
      <c r="L25" s="104"/>
      <c r="M25" s="104"/>
      <c r="N25" s="104"/>
      <c r="O25" s="112">
        <f t="shared" si="0"/>
        <v>80</v>
      </c>
      <c r="P25" s="104" t="str">
        <f t="shared" si="1"/>
        <v>Tốt</v>
      </c>
    </row>
    <row r="26" spans="1:16" s="84" customFormat="1" ht="23.25" customHeight="1">
      <c r="A26" s="115">
        <v>17</v>
      </c>
      <c r="B26" s="113" t="s">
        <v>232</v>
      </c>
      <c r="C26" s="113" t="s">
        <v>104</v>
      </c>
      <c r="D26" s="119">
        <v>1154040255</v>
      </c>
      <c r="E26" s="104">
        <v>20</v>
      </c>
      <c r="F26" s="104">
        <v>25</v>
      </c>
      <c r="G26" s="104">
        <v>17</v>
      </c>
      <c r="H26" s="104">
        <v>15</v>
      </c>
      <c r="I26" s="104"/>
      <c r="J26" s="104"/>
      <c r="K26" s="104"/>
      <c r="L26" s="104">
        <v>5</v>
      </c>
      <c r="M26" s="104"/>
      <c r="N26" s="104">
        <v>2</v>
      </c>
      <c r="O26" s="112">
        <f t="shared" si="0"/>
        <v>70</v>
      </c>
      <c r="P26" s="104" t="str">
        <f t="shared" si="1"/>
        <v>Khá</v>
      </c>
    </row>
    <row r="27" spans="1:16" s="84" customFormat="1" ht="23.25" customHeight="1">
      <c r="A27" s="115">
        <v>18</v>
      </c>
      <c r="B27" s="113" t="s">
        <v>201</v>
      </c>
      <c r="C27" s="113" t="s">
        <v>460</v>
      </c>
      <c r="D27" s="119">
        <v>1154040262</v>
      </c>
      <c r="E27" s="104">
        <v>20</v>
      </c>
      <c r="F27" s="104">
        <v>25</v>
      </c>
      <c r="G27" s="104">
        <v>20</v>
      </c>
      <c r="H27" s="104">
        <v>15</v>
      </c>
      <c r="I27" s="104"/>
      <c r="J27" s="104"/>
      <c r="K27" s="104"/>
      <c r="L27" s="104"/>
      <c r="M27" s="104"/>
      <c r="N27" s="104"/>
      <c r="O27" s="112">
        <f t="shared" si="0"/>
        <v>80</v>
      </c>
      <c r="P27" s="104" t="str">
        <f t="shared" si="1"/>
        <v>Tốt</v>
      </c>
    </row>
    <row r="28" spans="1:16" s="84" customFormat="1" ht="23.25" customHeight="1">
      <c r="A28" s="115">
        <v>19</v>
      </c>
      <c r="B28" s="113" t="s">
        <v>643</v>
      </c>
      <c r="C28" s="113" t="s">
        <v>626</v>
      </c>
      <c r="D28" s="119">
        <v>1154040273</v>
      </c>
      <c r="E28" s="104">
        <v>20</v>
      </c>
      <c r="F28" s="104">
        <v>25</v>
      </c>
      <c r="G28" s="104">
        <v>20</v>
      </c>
      <c r="H28" s="104">
        <v>15</v>
      </c>
      <c r="I28" s="104"/>
      <c r="J28" s="104"/>
      <c r="K28" s="104"/>
      <c r="L28" s="104"/>
      <c r="M28" s="104"/>
      <c r="N28" s="104"/>
      <c r="O28" s="112">
        <f t="shared" si="0"/>
        <v>80</v>
      </c>
      <c r="P28" s="104" t="str">
        <f t="shared" si="1"/>
        <v>Tốt</v>
      </c>
    </row>
    <row r="29" spans="1:16" s="84" customFormat="1" ht="23.25" customHeight="1">
      <c r="A29" s="115">
        <v>20</v>
      </c>
      <c r="B29" s="113" t="s">
        <v>394</v>
      </c>
      <c r="C29" s="113" t="s">
        <v>106</v>
      </c>
      <c r="D29" s="119">
        <v>1154040278</v>
      </c>
      <c r="E29" s="104">
        <v>20</v>
      </c>
      <c r="F29" s="104">
        <v>25</v>
      </c>
      <c r="G29" s="104">
        <v>20</v>
      </c>
      <c r="H29" s="104">
        <v>15</v>
      </c>
      <c r="I29" s="104"/>
      <c r="J29" s="104"/>
      <c r="K29" s="104"/>
      <c r="L29" s="104"/>
      <c r="M29" s="104"/>
      <c r="N29" s="104"/>
      <c r="O29" s="112">
        <f t="shared" si="0"/>
        <v>80</v>
      </c>
      <c r="P29" s="104" t="str">
        <f t="shared" si="1"/>
        <v>Tốt</v>
      </c>
    </row>
    <row r="30" spans="1:16" s="84" customFormat="1" ht="23.25" customHeight="1">
      <c r="A30" s="115">
        <v>21</v>
      </c>
      <c r="B30" s="113" t="s">
        <v>644</v>
      </c>
      <c r="C30" s="113" t="s">
        <v>682</v>
      </c>
      <c r="D30" s="119">
        <v>1154040318</v>
      </c>
      <c r="E30" s="104">
        <v>20</v>
      </c>
      <c r="F30" s="104">
        <v>25</v>
      </c>
      <c r="G30" s="104">
        <v>20</v>
      </c>
      <c r="H30" s="104">
        <v>15</v>
      </c>
      <c r="I30" s="104"/>
      <c r="J30" s="104"/>
      <c r="K30" s="104"/>
      <c r="L30" s="104"/>
      <c r="M30" s="104"/>
      <c r="N30" s="104"/>
      <c r="O30" s="112">
        <f t="shared" si="0"/>
        <v>80</v>
      </c>
      <c r="P30" s="104" t="str">
        <f t="shared" si="1"/>
        <v>Tốt</v>
      </c>
    </row>
    <row r="31" spans="1:16" s="84" customFormat="1" ht="23.25" customHeight="1">
      <c r="A31" s="115">
        <v>22</v>
      </c>
      <c r="B31" s="113" t="s">
        <v>645</v>
      </c>
      <c r="C31" s="113" t="s">
        <v>539</v>
      </c>
      <c r="D31" s="119">
        <v>1154040321</v>
      </c>
      <c r="E31" s="104">
        <v>20</v>
      </c>
      <c r="F31" s="104">
        <v>25</v>
      </c>
      <c r="G31" s="104">
        <v>20</v>
      </c>
      <c r="H31" s="104">
        <v>15</v>
      </c>
      <c r="I31" s="104"/>
      <c r="J31" s="104"/>
      <c r="K31" s="104"/>
      <c r="L31" s="104"/>
      <c r="M31" s="104"/>
      <c r="N31" s="104"/>
      <c r="O31" s="112">
        <f t="shared" si="0"/>
        <v>80</v>
      </c>
      <c r="P31" s="104" t="str">
        <f t="shared" si="1"/>
        <v>Tốt</v>
      </c>
    </row>
    <row r="32" spans="1:16" s="84" customFormat="1" ht="23.25" customHeight="1">
      <c r="A32" s="115">
        <v>23</v>
      </c>
      <c r="B32" s="113" t="s">
        <v>646</v>
      </c>
      <c r="C32" s="113" t="s">
        <v>161</v>
      </c>
      <c r="D32" s="119">
        <v>1154040347</v>
      </c>
      <c r="E32" s="104">
        <v>17</v>
      </c>
      <c r="F32" s="104">
        <v>23</v>
      </c>
      <c r="G32" s="104">
        <v>6</v>
      </c>
      <c r="H32" s="104">
        <v>13</v>
      </c>
      <c r="I32" s="104"/>
      <c r="J32" s="104">
        <v>0</v>
      </c>
      <c r="K32" s="104"/>
      <c r="L32" s="104">
        <v>5</v>
      </c>
      <c r="M32" s="104"/>
      <c r="N32" s="104"/>
      <c r="O32" s="112">
        <f t="shared" si="0"/>
        <v>54</v>
      </c>
      <c r="P32" s="104" t="str">
        <f t="shared" si="1"/>
        <v>Trung bình</v>
      </c>
    </row>
    <row r="33" spans="1:16" s="84" customFormat="1" ht="23.25" customHeight="1">
      <c r="A33" s="115">
        <v>24</v>
      </c>
      <c r="B33" s="113" t="s">
        <v>647</v>
      </c>
      <c r="C33" s="113" t="s">
        <v>115</v>
      </c>
      <c r="D33" s="119">
        <v>1154040360</v>
      </c>
      <c r="E33" s="104">
        <v>20</v>
      </c>
      <c r="F33" s="104">
        <v>25</v>
      </c>
      <c r="G33" s="104">
        <v>14</v>
      </c>
      <c r="H33" s="104">
        <v>15</v>
      </c>
      <c r="I33" s="104"/>
      <c r="J33" s="104"/>
      <c r="K33" s="104"/>
      <c r="L33" s="104"/>
      <c r="M33" s="104"/>
      <c r="N33" s="104"/>
      <c r="O33" s="112">
        <f t="shared" si="0"/>
        <v>74</v>
      </c>
      <c r="P33" s="104" t="str">
        <f t="shared" si="1"/>
        <v>Khá</v>
      </c>
    </row>
    <row r="34" spans="1:16" s="84" customFormat="1" ht="23.25" customHeight="1">
      <c r="A34" s="115">
        <v>25</v>
      </c>
      <c r="B34" s="113" t="s">
        <v>648</v>
      </c>
      <c r="C34" s="113" t="s">
        <v>167</v>
      </c>
      <c r="D34" s="119">
        <v>1154040423</v>
      </c>
      <c r="E34" s="104">
        <v>20</v>
      </c>
      <c r="F34" s="104">
        <v>25</v>
      </c>
      <c r="G34" s="104">
        <v>20</v>
      </c>
      <c r="H34" s="104">
        <v>15</v>
      </c>
      <c r="I34" s="104"/>
      <c r="J34" s="104"/>
      <c r="K34" s="104"/>
      <c r="L34" s="104"/>
      <c r="M34" s="104"/>
      <c r="N34" s="104"/>
      <c r="O34" s="112">
        <f t="shared" si="0"/>
        <v>80</v>
      </c>
      <c r="P34" s="104" t="str">
        <f t="shared" si="1"/>
        <v>Tốt</v>
      </c>
    </row>
    <row r="35" spans="1:16" s="84" customFormat="1" ht="23.25" customHeight="1">
      <c r="A35" s="115">
        <v>26</v>
      </c>
      <c r="B35" s="113" t="s">
        <v>475</v>
      </c>
      <c r="C35" s="113" t="s">
        <v>331</v>
      </c>
      <c r="D35" s="119">
        <v>1154040432</v>
      </c>
      <c r="E35" s="104">
        <v>20</v>
      </c>
      <c r="F35" s="104">
        <v>25</v>
      </c>
      <c r="G35" s="104">
        <v>20</v>
      </c>
      <c r="H35" s="104">
        <v>15</v>
      </c>
      <c r="I35" s="104"/>
      <c r="J35" s="104"/>
      <c r="K35" s="104"/>
      <c r="L35" s="104"/>
      <c r="M35" s="104"/>
      <c r="N35" s="104"/>
      <c r="O35" s="112">
        <f t="shared" si="0"/>
        <v>80</v>
      </c>
      <c r="P35" s="104" t="str">
        <f t="shared" si="1"/>
        <v>Tốt</v>
      </c>
    </row>
    <row r="36" spans="1:16" s="84" customFormat="1" ht="23.25" customHeight="1">
      <c r="A36" s="115">
        <v>27</v>
      </c>
      <c r="B36" s="113" t="s">
        <v>649</v>
      </c>
      <c r="C36" s="113" t="s">
        <v>169</v>
      </c>
      <c r="D36" s="119">
        <v>1154040443</v>
      </c>
      <c r="E36" s="104">
        <v>25</v>
      </c>
      <c r="F36" s="104">
        <v>25</v>
      </c>
      <c r="G36" s="104">
        <v>20</v>
      </c>
      <c r="H36" s="104">
        <v>15</v>
      </c>
      <c r="I36" s="104"/>
      <c r="J36" s="104"/>
      <c r="K36" s="104"/>
      <c r="L36" s="104"/>
      <c r="M36" s="104"/>
      <c r="N36" s="104"/>
      <c r="O36" s="112">
        <f t="shared" si="0"/>
        <v>85</v>
      </c>
      <c r="P36" s="104" t="str">
        <f t="shared" si="1"/>
        <v>Tốt</v>
      </c>
    </row>
    <row r="37" spans="1:16" s="84" customFormat="1" ht="23.25" customHeight="1">
      <c r="A37" s="115">
        <v>28</v>
      </c>
      <c r="B37" s="113" t="s">
        <v>650</v>
      </c>
      <c r="C37" s="113" t="s">
        <v>627</v>
      </c>
      <c r="D37" s="119">
        <v>1154040444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12">
        <f t="shared" si="0"/>
        <v>0</v>
      </c>
      <c r="P37" s="104" t="str">
        <f t="shared" si="1"/>
        <v>Kém</v>
      </c>
    </row>
    <row r="38" spans="1:16" s="84" customFormat="1" ht="23.25" customHeight="1">
      <c r="A38" s="115">
        <v>29</v>
      </c>
      <c r="B38" s="113" t="s">
        <v>651</v>
      </c>
      <c r="C38" s="113" t="s">
        <v>628</v>
      </c>
      <c r="D38" s="119">
        <v>1154040453</v>
      </c>
      <c r="E38" s="104">
        <v>20</v>
      </c>
      <c r="F38" s="104">
        <v>25</v>
      </c>
      <c r="G38" s="104">
        <v>20</v>
      </c>
      <c r="H38" s="104">
        <v>15</v>
      </c>
      <c r="I38" s="104"/>
      <c r="J38" s="104"/>
      <c r="K38" s="104"/>
      <c r="L38" s="104"/>
      <c r="M38" s="104"/>
      <c r="N38" s="104"/>
      <c r="O38" s="112">
        <f t="shared" si="0"/>
        <v>80</v>
      </c>
      <c r="P38" s="104" t="str">
        <f t="shared" si="1"/>
        <v>Tốt</v>
      </c>
    </row>
    <row r="39" spans="1:16" s="84" customFormat="1" ht="23.25" customHeight="1">
      <c r="A39" s="115">
        <v>30</v>
      </c>
      <c r="B39" s="113" t="s">
        <v>652</v>
      </c>
      <c r="C39" s="113" t="s">
        <v>629</v>
      </c>
      <c r="D39" s="119">
        <v>1154040464</v>
      </c>
      <c r="E39" s="104">
        <v>20</v>
      </c>
      <c r="F39" s="104">
        <v>25</v>
      </c>
      <c r="G39" s="104">
        <v>19</v>
      </c>
      <c r="H39" s="104">
        <v>15</v>
      </c>
      <c r="I39" s="104"/>
      <c r="J39" s="104"/>
      <c r="K39" s="104"/>
      <c r="L39" s="104"/>
      <c r="M39" s="104"/>
      <c r="N39" s="104"/>
      <c r="O39" s="112">
        <f t="shared" si="0"/>
        <v>79</v>
      </c>
      <c r="P39" s="104" t="str">
        <f t="shared" si="1"/>
        <v>Khá</v>
      </c>
    </row>
    <row r="40" spans="1:16" s="84" customFormat="1" ht="23.25" customHeight="1">
      <c r="A40" s="115">
        <v>31</v>
      </c>
      <c r="B40" s="113" t="s">
        <v>130</v>
      </c>
      <c r="C40" s="113" t="s">
        <v>270</v>
      </c>
      <c r="D40" s="119">
        <v>1154040477</v>
      </c>
      <c r="E40" s="104">
        <v>20</v>
      </c>
      <c r="F40" s="104">
        <v>25</v>
      </c>
      <c r="G40" s="104">
        <v>20</v>
      </c>
      <c r="H40" s="104">
        <v>15</v>
      </c>
      <c r="I40" s="104"/>
      <c r="J40" s="104"/>
      <c r="K40" s="104"/>
      <c r="L40" s="104"/>
      <c r="M40" s="104"/>
      <c r="N40" s="104"/>
      <c r="O40" s="112">
        <f t="shared" si="0"/>
        <v>80</v>
      </c>
      <c r="P40" s="104" t="str">
        <f t="shared" si="1"/>
        <v>Tốt</v>
      </c>
    </row>
    <row r="41" spans="1:16" s="84" customFormat="1" ht="23.25" customHeight="1">
      <c r="A41" s="115">
        <v>32</v>
      </c>
      <c r="B41" s="113" t="s">
        <v>644</v>
      </c>
      <c r="C41" s="113" t="s">
        <v>630</v>
      </c>
      <c r="D41" s="119">
        <v>1154040479</v>
      </c>
      <c r="E41" s="104">
        <v>17</v>
      </c>
      <c r="F41" s="104">
        <v>23</v>
      </c>
      <c r="G41" s="104">
        <v>18</v>
      </c>
      <c r="H41" s="104">
        <v>15</v>
      </c>
      <c r="I41" s="104"/>
      <c r="J41" s="104"/>
      <c r="K41" s="104"/>
      <c r="L41" s="104"/>
      <c r="M41" s="104">
        <v>2</v>
      </c>
      <c r="N41" s="104">
        <v>2</v>
      </c>
      <c r="O41" s="112">
        <f t="shared" si="0"/>
        <v>69</v>
      </c>
      <c r="P41" s="104" t="str">
        <f t="shared" si="1"/>
        <v>Trung bình khá</v>
      </c>
    </row>
    <row r="42" spans="1:16" s="116" customFormat="1" ht="23.25" customHeight="1">
      <c r="A42" s="115">
        <v>33</v>
      </c>
      <c r="B42" s="113" t="s">
        <v>653</v>
      </c>
      <c r="C42" s="113" t="s">
        <v>631</v>
      </c>
      <c r="D42" s="119">
        <v>1154040527</v>
      </c>
      <c r="E42" s="104">
        <v>20</v>
      </c>
      <c r="F42" s="104">
        <v>25</v>
      </c>
      <c r="G42" s="104">
        <v>20</v>
      </c>
      <c r="H42" s="104">
        <v>15</v>
      </c>
      <c r="I42" s="104"/>
      <c r="J42" s="104"/>
      <c r="K42" s="104"/>
      <c r="L42" s="104"/>
      <c r="M42" s="104"/>
      <c r="N42" s="104"/>
      <c r="O42" s="112">
        <f t="shared" si="0"/>
        <v>80</v>
      </c>
      <c r="P42" s="104" t="str">
        <f t="shared" si="1"/>
        <v>Tốt</v>
      </c>
    </row>
    <row r="43" spans="1:16" s="117" customFormat="1" ht="23.25" customHeight="1">
      <c r="A43" s="115">
        <v>34</v>
      </c>
      <c r="B43" s="113" t="s">
        <v>529</v>
      </c>
      <c r="C43" s="113" t="s">
        <v>592</v>
      </c>
      <c r="D43" s="119">
        <v>1154040531</v>
      </c>
      <c r="E43" s="104">
        <v>20</v>
      </c>
      <c r="F43" s="104">
        <v>25</v>
      </c>
      <c r="G43" s="104">
        <v>20</v>
      </c>
      <c r="H43" s="104">
        <v>15</v>
      </c>
      <c r="I43" s="76">
        <v>9</v>
      </c>
      <c r="J43" s="76"/>
      <c r="K43" s="76"/>
      <c r="L43" s="76"/>
      <c r="M43" s="76"/>
      <c r="N43" s="76"/>
      <c r="O43" s="112">
        <f t="shared" si="0"/>
        <v>89</v>
      </c>
      <c r="P43" s="104" t="str">
        <f t="shared" si="1"/>
        <v>Tốt</v>
      </c>
    </row>
    <row r="44" spans="1:16" s="116" customFormat="1" ht="23.25" customHeight="1">
      <c r="A44" s="115">
        <v>35</v>
      </c>
      <c r="B44" s="113" t="s">
        <v>232</v>
      </c>
      <c r="C44" s="113" t="s">
        <v>333</v>
      </c>
      <c r="D44" s="119">
        <v>1154040533</v>
      </c>
      <c r="E44" s="104">
        <v>20</v>
      </c>
      <c r="F44" s="104">
        <v>25</v>
      </c>
      <c r="G44" s="104">
        <v>20</v>
      </c>
      <c r="H44" s="104">
        <v>15</v>
      </c>
      <c r="I44" s="104"/>
      <c r="J44" s="104"/>
      <c r="K44" s="104"/>
      <c r="L44" s="104"/>
      <c r="M44" s="104"/>
      <c r="N44" s="104"/>
      <c r="O44" s="112">
        <f t="shared" si="0"/>
        <v>80</v>
      </c>
      <c r="P44" s="104" t="str">
        <f t="shared" si="1"/>
        <v>Tốt</v>
      </c>
    </row>
    <row r="45" spans="1:16" s="84" customFormat="1" ht="23.25" customHeight="1">
      <c r="A45" s="115">
        <v>36</v>
      </c>
      <c r="B45" s="113" t="s">
        <v>654</v>
      </c>
      <c r="C45" s="113" t="s">
        <v>333</v>
      </c>
      <c r="D45" s="119">
        <v>1154040537</v>
      </c>
      <c r="E45" s="104">
        <v>20</v>
      </c>
      <c r="F45" s="104">
        <v>25</v>
      </c>
      <c r="G45" s="104">
        <v>20</v>
      </c>
      <c r="H45" s="104">
        <v>15</v>
      </c>
      <c r="I45" s="104"/>
      <c r="J45" s="104"/>
      <c r="K45" s="104"/>
      <c r="L45" s="104"/>
      <c r="M45" s="104"/>
      <c r="N45" s="104"/>
      <c r="O45" s="112">
        <f t="shared" si="0"/>
        <v>80</v>
      </c>
      <c r="P45" s="104" t="str">
        <f t="shared" si="1"/>
        <v>Tốt</v>
      </c>
    </row>
    <row r="46" spans="1:16" s="84" customFormat="1" ht="23.25" customHeight="1">
      <c r="A46" s="115">
        <v>37</v>
      </c>
      <c r="B46" s="113" t="s">
        <v>529</v>
      </c>
      <c r="C46" s="113" t="s">
        <v>333</v>
      </c>
      <c r="D46" s="119">
        <v>1154040540</v>
      </c>
      <c r="E46" s="104">
        <v>20</v>
      </c>
      <c r="F46" s="104">
        <v>25</v>
      </c>
      <c r="G46" s="104">
        <v>20</v>
      </c>
      <c r="H46" s="104">
        <v>15</v>
      </c>
      <c r="I46" s="104"/>
      <c r="J46" s="104"/>
      <c r="K46" s="104"/>
      <c r="L46" s="104"/>
      <c r="M46" s="104"/>
      <c r="N46" s="104"/>
      <c r="O46" s="112">
        <f t="shared" si="0"/>
        <v>80</v>
      </c>
      <c r="P46" s="104" t="str">
        <f t="shared" si="1"/>
        <v>Tốt</v>
      </c>
    </row>
    <row r="47" spans="1:16" s="84" customFormat="1" ht="23.25" customHeight="1">
      <c r="A47" s="115">
        <v>38</v>
      </c>
      <c r="B47" s="113" t="s">
        <v>340</v>
      </c>
      <c r="C47" s="113" t="s">
        <v>134</v>
      </c>
      <c r="D47" s="119">
        <v>1154040547</v>
      </c>
      <c r="E47" s="104">
        <v>25</v>
      </c>
      <c r="F47" s="104">
        <v>25</v>
      </c>
      <c r="G47" s="104">
        <v>20</v>
      </c>
      <c r="H47" s="104">
        <v>15</v>
      </c>
      <c r="I47" s="104"/>
      <c r="J47" s="104"/>
      <c r="K47" s="104"/>
      <c r="L47" s="104"/>
      <c r="M47" s="104"/>
      <c r="N47" s="104"/>
      <c r="O47" s="112">
        <f t="shared" si="0"/>
        <v>85</v>
      </c>
      <c r="P47" s="104" t="str">
        <f t="shared" si="1"/>
        <v>Tốt</v>
      </c>
    </row>
    <row r="48" spans="1:16" s="84" customFormat="1" ht="23.25" customHeight="1">
      <c r="A48" s="115">
        <v>39</v>
      </c>
      <c r="B48" s="113" t="s">
        <v>496</v>
      </c>
      <c r="C48" s="113" t="s">
        <v>172</v>
      </c>
      <c r="D48" s="119">
        <v>1154040556</v>
      </c>
      <c r="E48" s="104">
        <v>20</v>
      </c>
      <c r="F48" s="104">
        <v>25</v>
      </c>
      <c r="G48" s="104">
        <v>20</v>
      </c>
      <c r="H48" s="104">
        <v>15</v>
      </c>
      <c r="I48" s="104">
        <v>9</v>
      </c>
      <c r="J48" s="104"/>
      <c r="K48" s="104"/>
      <c r="L48" s="104"/>
      <c r="M48" s="104"/>
      <c r="N48" s="104"/>
      <c r="O48" s="112">
        <f t="shared" si="0"/>
        <v>89</v>
      </c>
      <c r="P48" s="104" t="str">
        <f t="shared" si="1"/>
        <v>Tốt</v>
      </c>
    </row>
    <row r="49" spans="1:16" s="84" customFormat="1" ht="23.25" customHeight="1">
      <c r="A49" s="115">
        <v>40</v>
      </c>
      <c r="B49" s="113" t="s">
        <v>655</v>
      </c>
      <c r="C49" s="113" t="s">
        <v>173</v>
      </c>
      <c r="D49" s="119">
        <v>1154040570</v>
      </c>
      <c r="E49" s="104">
        <v>20</v>
      </c>
      <c r="F49" s="104">
        <v>25</v>
      </c>
      <c r="G49" s="104">
        <v>20</v>
      </c>
      <c r="H49" s="104">
        <v>15</v>
      </c>
      <c r="I49" s="104"/>
      <c r="J49" s="104"/>
      <c r="K49" s="104"/>
      <c r="L49" s="104"/>
      <c r="M49" s="104"/>
      <c r="N49" s="104"/>
      <c r="O49" s="112">
        <f t="shared" si="0"/>
        <v>80</v>
      </c>
      <c r="P49" s="104" t="str">
        <f t="shared" si="1"/>
        <v>Tốt</v>
      </c>
    </row>
    <row r="50" spans="1:16" s="84" customFormat="1" ht="23.25" customHeight="1">
      <c r="A50" s="115">
        <v>41</v>
      </c>
      <c r="B50" s="113" t="s">
        <v>656</v>
      </c>
      <c r="C50" s="113" t="s">
        <v>139</v>
      </c>
      <c r="D50" s="119">
        <v>1154040595</v>
      </c>
      <c r="E50" s="104">
        <v>20</v>
      </c>
      <c r="F50" s="104">
        <v>25</v>
      </c>
      <c r="G50" s="104">
        <v>20</v>
      </c>
      <c r="H50" s="104">
        <v>15</v>
      </c>
      <c r="I50" s="104"/>
      <c r="J50" s="104"/>
      <c r="K50" s="104"/>
      <c r="L50" s="104"/>
      <c r="M50" s="104"/>
      <c r="N50" s="104"/>
      <c r="O50" s="112">
        <f t="shared" si="0"/>
        <v>80</v>
      </c>
      <c r="P50" s="104" t="str">
        <f t="shared" si="1"/>
        <v>Tốt</v>
      </c>
    </row>
    <row r="51" spans="1:16" s="84" customFormat="1" ht="23.25" customHeight="1">
      <c r="A51" s="115">
        <v>42</v>
      </c>
      <c r="B51" s="113" t="s">
        <v>657</v>
      </c>
      <c r="C51" s="113" t="s">
        <v>228</v>
      </c>
      <c r="D51" s="119">
        <v>1154040654</v>
      </c>
      <c r="E51" s="104">
        <v>20</v>
      </c>
      <c r="F51" s="104">
        <v>25</v>
      </c>
      <c r="G51" s="104">
        <v>20</v>
      </c>
      <c r="H51" s="104">
        <v>15</v>
      </c>
      <c r="I51" s="104"/>
      <c r="J51" s="104"/>
      <c r="K51" s="104"/>
      <c r="L51" s="104"/>
      <c r="M51" s="104"/>
      <c r="N51" s="104">
        <v>2</v>
      </c>
      <c r="O51" s="112">
        <f t="shared" si="0"/>
        <v>78</v>
      </c>
      <c r="P51" s="104" t="str">
        <f t="shared" si="1"/>
        <v>Khá</v>
      </c>
    </row>
    <row r="52" spans="1:16" s="84" customFormat="1" ht="23.25" customHeight="1">
      <c r="A52" s="115">
        <v>43</v>
      </c>
      <c r="B52" s="113" t="s">
        <v>658</v>
      </c>
      <c r="C52" s="113" t="s">
        <v>632</v>
      </c>
      <c r="D52" s="119">
        <v>1154040658</v>
      </c>
      <c r="E52" s="104">
        <v>20</v>
      </c>
      <c r="F52" s="104">
        <v>25</v>
      </c>
      <c r="G52" s="104">
        <v>20</v>
      </c>
      <c r="H52" s="104">
        <v>15</v>
      </c>
      <c r="I52" s="104"/>
      <c r="J52" s="104"/>
      <c r="K52" s="104"/>
      <c r="L52" s="104"/>
      <c r="M52" s="104"/>
      <c r="N52" s="104"/>
      <c r="O52" s="112">
        <f t="shared" si="0"/>
        <v>80</v>
      </c>
      <c r="P52" s="104" t="str">
        <f t="shared" si="1"/>
        <v>Tốt</v>
      </c>
    </row>
    <row r="53" spans="1:16" s="84" customFormat="1" ht="23.25" customHeight="1">
      <c r="A53" s="115">
        <v>44</v>
      </c>
      <c r="B53" s="113" t="s">
        <v>659</v>
      </c>
      <c r="C53" s="113" t="s">
        <v>145</v>
      </c>
      <c r="D53" s="119">
        <v>1154040677</v>
      </c>
      <c r="E53" s="104">
        <v>20</v>
      </c>
      <c r="F53" s="104">
        <v>25</v>
      </c>
      <c r="G53" s="104">
        <v>20</v>
      </c>
      <c r="H53" s="104">
        <v>15</v>
      </c>
      <c r="I53" s="104"/>
      <c r="J53" s="104"/>
      <c r="K53" s="104"/>
      <c r="L53" s="104"/>
      <c r="M53" s="104"/>
      <c r="N53" s="104"/>
      <c r="O53" s="112">
        <f t="shared" si="0"/>
        <v>80</v>
      </c>
      <c r="P53" s="104" t="str">
        <f t="shared" si="1"/>
        <v>Tốt</v>
      </c>
    </row>
    <row r="54" spans="1:16" s="84" customFormat="1" ht="23.25" customHeight="1">
      <c r="A54" s="115">
        <v>45</v>
      </c>
      <c r="B54" s="113" t="s">
        <v>660</v>
      </c>
      <c r="C54" s="113" t="s">
        <v>337</v>
      </c>
      <c r="D54" s="119">
        <v>1154040701</v>
      </c>
      <c r="E54" s="104">
        <v>20</v>
      </c>
      <c r="F54" s="104">
        <v>25</v>
      </c>
      <c r="G54" s="104">
        <v>20</v>
      </c>
      <c r="H54" s="104">
        <v>15</v>
      </c>
      <c r="I54" s="104"/>
      <c r="J54" s="104"/>
      <c r="K54" s="104"/>
      <c r="L54" s="104"/>
      <c r="M54" s="104"/>
      <c r="N54" s="104"/>
      <c r="O54" s="112">
        <f t="shared" si="0"/>
        <v>80</v>
      </c>
      <c r="P54" s="104" t="str">
        <f t="shared" si="1"/>
        <v>Tốt</v>
      </c>
    </row>
    <row r="55" spans="1:16" s="84" customFormat="1" ht="23.25" customHeight="1">
      <c r="A55" s="115">
        <v>46</v>
      </c>
      <c r="B55" s="113" t="s">
        <v>661</v>
      </c>
      <c r="C55" s="113" t="s">
        <v>282</v>
      </c>
      <c r="D55" s="119">
        <v>1154040707</v>
      </c>
      <c r="E55" s="104">
        <v>20</v>
      </c>
      <c r="F55" s="104">
        <v>25</v>
      </c>
      <c r="G55" s="104">
        <v>20</v>
      </c>
      <c r="H55" s="104">
        <v>15</v>
      </c>
      <c r="I55" s="104"/>
      <c r="J55" s="104"/>
      <c r="K55" s="104"/>
      <c r="L55" s="104"/>
      <c r="M55" s="104"/>
      <c r="N55" s="104"/>
      <c r="O55" s="112">
        <f t="shared" si="0"/>
        <v>80</v>
      </c>
      <c r="P55" s="104" t="str">
        <f t="shared" si="1"/>
        <v>Tốt</v>
      </c>
    </row>
    <row r="56" spans="1:16" s="84" customFormat="1" ht="23.25" customHeight="1">
      <c r="A56" s="115">
        <v>47</v>
      </c>
      <c r="B56" s="113" t="s">
        <v>662</v>
      </c>
      <c r="C56" s="113" t="s">
        <v>215</v>
      </c>
      <c r="D56" s="119">
        <v>1154040709</v>
      </c>
      <c r="E56" s="104">
        <v>20</v>
      </c>
      <c r="F56" s="104">
        <v>25</v>
      </c>
      <c r="G56" s="104">
        <v>20</v>
      </c>
      <c r="H56" s="104">
        <v>15</v>
      </c>
      <c r="I56" s="104">
        <v>10</v>
      </c>
      <c r="J56" s="104"/>
      <c r="K56" s="104"/>
      <c r="L56" s="104"/>
      <c r="M56" s="104"/>
      <c r="N56" s="104"/>
      <c r="O56" s="112">
        <f t="shared" si="0"/>
        <v>90</v>
      </c>
      <c r="P56" s="104" t="str">
        <f t="shared" si="1"/>
        <v>Xuất sắc</v>
      </c>
    </row>
    <row r="57" spans="1:16" s="84" customFormat="1" ht="23.25" customHeight="1">
      <c r="A57" s="115">
        <v>48</v>
      </c>
      <c r="B57" s="113" t="s">
        <v>663</v>
      </c>
      <c r="C57" s="113" t="s">
        <v>633</v>
      </c>
      <c r="D57" s="119">
        <v>1154040710</v>
      </c>
      <c r="E57" s="104">
        <v>20</v>
      </c>
      <c r="F57" s="104">
        <v>25</v>
      </c>
      <c r="G57" s="104">
        <v>20</v>
      </c>
      <c r="H57" s="104">
        <v>15</v>
      </c>
      <c r="I57" s="104"/>
      <c r="J57" s="104"/>
      <c r="K57" s="104"/>
      <c r="L57" s="104"/>
      <c r="M57" s="104"/>
      <c r="N57" s="104"/>
      <c r="O57" s="112">
        <f t="shared" si="0"/>
        <v>80</v>
      </c>
      <c r="P57" s="104" t="str">
        <f t="shared" si="1"/>
        <v>Tốt</v>
      </c>
    </row>
    <row r="58" spans="1:16" s="84" customFormat="1" ht="23.25" customHeight="1">
      <c r="A58" s="115">
        <v>49</v>
      </c>
      <c r="B58" s="113" t="s">
        <v>664</v>
      </c>
      <c r="C58" s="113" t="s">
        <v>158</v>
      </c>
      <c r="D58" s="119">
        <v>1154040711</v>
      </c>
      <c r="E58" s="104">
        <v>20</v>
      </c>
      <c r="F58" s="104">
        <v>25</v>
      </c>
      <c r="G58" s="104">
        <v>20</v>
      </c>
      <c r="H58" s="104">
        <v>15</v>
      </c>
      <c r="I58" s="104">
        <v>10</v>
      </c>
      <c r="J58" s="104"/>
      <c r="K58" s="104"/>
      <c r="L58" s="104"/>
      <c r="M58" s="104"/>
      <c r="N58" s="104"/>
      <c r="O58" s="112">
        <f t="shared" si="0"/>
        <v>90</v>
      </c>
      <c r="P58" s="104" t="str">
        <f t="shared" si="1"/>
        <v>Xuất sắc</v>
      </c>
    </row>
    <row r="59" spans="1:16" s="84" customFormat="1" ht="23.25" customHeight="1">
      <c r="A59" s="115">
        <v>50</v>
      </c>
      <c r="B59" s="113" t="s">
        <v>665</v>
      </c>
      <c r="C59" s="113" t="s">
        <v>228</v>
      </c>
      <c r="D59" s="119">
        <v>1154040712</v>
      </c>
      <c r="E59" s="104">
        <v>20</v>
      </c>
      <c r="F59" s="104">
        <v>25</v>
      </c>
      <c r="G59" s="104">
        <v>20</v>
      </c>
      <c r="H59" s="104">
        <v>15</v>
      </c>
      <c r="I59" s="104"/>
      <c r="J59" s="104"/>
      <c r="K59" s="104"/>
      <c r="L59" s="104"/>
      <c r="M59" s="104"/>
      <c r="N59" s="104"/>
      <c r="O59" s="112">
        <f t="shared" si="0"/>
        <v>80</v>
      </c>
      <c r="P59" s="104" t="str">
        <f t="shared" si="1"/>
        <v>Tốt</v>
      </c>
    </row>
    <row r="60" spans="1:18" s="84" customFormat="1" ht="16.5">
      <c r="A60" s="52"/>
      <c r="B60" s="53"/>
      <c r="C60" s="53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4"/>
      <c r="R60" s="54"/>
    </row>
    <row r="61" spans="1:17" s="84" customFormat="1" ht="110.25" customHeight="1">
      <c r="A61" s="167" t="s">
        <v>152</v>
      </c>
      <c r="B61" s="168"/>
      <c r="C61" s="168"/>
      <c r="D61" s="168"/>
      <c r="E61" s="168"/>
      <c r="F61" s="55"/>
      <c r="G61" s="55"/>
      <c r="H61" s="55"/>
      <c r="I61" s="167" t="s">
        <v>154</v>
      </c>
      <c r="J61" s="167"/>
      <c r="K61" s="167"/>
      <c r="L61" s="167"/>
      <c r="M61" s="167"/>
      <c r="N61" s="167"/>
      <c r="O61" s="167"/>
      <c r="P61" s="167"/>
      <c r="Q61" s="56"/>
    </row>
    <row r="62" spans="1:18" s="84" customFormat="1" ht="16.5">
      <c r="A62" s="57"/>
      <c r="B62" s="58"/>
      <c r="C62" s="58"/>
      <c r="D62" s="59"/>
      <c r="E62" s="59"/>
      <c r="F62" s="59"/>
      <c r="G62" s="59"/>
      <c r="H62" s="59"/>
      <c r="I62" s="60"/>
      <c r="J62" s="60"/>
      <c r="K62" s="60"/>
      <c r="L62" s="60"/>
      <c r="M62" s="60"/>
      <c r="N62" s="60"/>
      <c r="O62" s="60"/>
      <c r="P62" s="60"/>
      <c r="R62" s="59"/>
    </row>
    <row r="63" spans="1:18" s="84" customFormat="1" ht="16.5">
      <c r="A63" s="57"/>
      <c r="B63" s="58"/>
      <c r="C63" s="58"/>
      <c r="D63" s="59"/>
      <c r="E63" s="59"/>
      <c r="F63" s="59"/>
      <c r="G63" s="59"/>
      <c r="H63" s="59"/>
      <c r="I63" s="60"/>
      <c r="J63" s="60"/>
      <c r="K63" s="60"/>
      <c r="L63" s="60"/>
      <c r="M63" s="60"/>
      <c r="N63" s="60"/>
      <c r="O63" s="60"/>
      <c r="P63" s="60"/>
      <c r="R63" s="59"/>
    </row>
    <row r="64" spans="1:18" s="84" customFormat="1" ht="16.5">
      <c r="A64" s="57"/>
      <c r="B64" s="58"/>
      <c r="C64" s="58"/>
      <c r="D64" s="59"/>
      <c r="E64" s="59"/>
      <c r="F64" s="59"/>
      <c r="G64" s="59"/>
      <c r="H64" s="59"/>
      <c r="I64" s="60"/>
      <c r="J64" s="60"/>
      <c r="K64" s="60"/>
      <c r="L64" s="60"/>
      <c r="M64" s="60"/>
      <c r="N64" s="60"/>
      <c r="O64" s="60"/>
      <c r="P64" s="60"/>
      <c r="R64" s="59"/>
    </row>
    <row r="65" spans="1:18" s="84" customFormat="1" ht="16.5">
      <c r="A65" s="61"/>
      <c r="B65" s="61"/>
      <c r="C65" s="61"/>
      <c r="D65" s="62"/>
      <c r="E65" s="62"/>
      <c r="F65" s="59"/>
      <c r="G65" s="59"/>
      <c r="H65" s="59"/>
      <c r="I65" s="62"/>
      <c r="J65" s="62"/>
      <c r="K65" s="62"/>
      <c r="L65" s="62"/>
      <c r="M65" s="62"/>
      <c r="N65" s="62"/>
      <c r="O65" s="62"/>
      <c r="P65" s="62"/>
      <c r="Q65" s="61"/>
      <c r="R65" s="61"/>
    </row>
    <row r="66" spans="2:16" s="84" customFormat="1" ht="16.5">
      <c r="B66" s="118"/>
      <c r="C66" s="118"/>
      <c r="D66" s="60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2:16" s="84" customFormat="1" ht="16.5">
      <c r="B67" s="118"/>
      <c r="C67" s="118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2:16" s="84" customFormat="1" ht="16.5">
      <c r="B68" s="118"/>
      <c r="C68" s="118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2:16" s="84" customFormat="1" ht="16.5">
      <c r="B69" s="118"/>
      <c r="C69" s="118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2:16" s="84" customFormat="1" ht="16.5">
      <c r="B70" s="118"/>
      <c r="C70" s="118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</sheetData>
  <sheetProtection/>
  <mergeCells count="16">
    <mergeCell ref="A61:E61"/>
    <mergeCell ref="I61:P61"/>
    <mergeCell ref="A8:A9"/>
    <mergeCell ref="D8:D9"/>
    <mergeCell ref="E8:J8"/>
    <mergeCell ref="L8:N8"/>
    <mergeCell ref="O8:O9"/>
    <mergeCell ref="B8:C9"/>
    <mergeCell ref="K8:K9"/>
    <mergeCell ref="A2:E2"/>
    <mergeCell ref="H2:Q2"/>
    <mergeCell ref="A3:E3"/>
    <mergeCell ref="H3:Q3"/>
    <mergeCell ref="A5:P5"/>
    <mergeCell ref="A6:P6"/>
    <mergeCell ref="P8:P9"/>
  </mergeCells>
  <printOptions/>
  <pageMargins left="0.39" right="0.17" top="0.43" bottom="0.55" header="0.2" footer="0.23"/>
  <pageSetup horizontalDpi="600" verticalDpi="600" orientation="landscape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4">
      <selection activeCell="B26" sqref="B26"/>
    </sheetView>
  </sheetViews>
  <sheetFormatPr defaultColWidth="9.140625" defaultRowHeight="12.75"/>
  <cols>
    <col min="1" max="1" width="5.140625" style="20" bestFit="1" customWidth="1"/>
    <col min="2" max="2" width="22.57421875" style="20" customWidth="1"/>
    <col min="3" max="3" width="8.140625" style="20" customWidth="1"/>
    <col min="4" max="4" width="14.28125" style="20" bestFit="1" customWidth="1"/>
    <col min="5" max="10" width="6.140625" style="20" customWidth="1"/>
    <col min="11" max="11" width="7.00390625" style="20" customWidth="1"/>
    <col min="12" max="12" width="10.00390625" style="20" customWidth="1"/>
    <col min="13" max="14" width="8.57421875" style="20" customWidth="1"/>
    <col min="15" max="15" width="6.7109375" style="1" customWidth="1"/>
    <col min="16" max="16" width="15.8515625" style="1" customWidth="1"/>
    <col min="17" max="16384" width="9.140625" style="20" customWidth="1"/>
  </cols>
  <sheetData>
    <row r="1" ht="9" customHeight="1">
      <c r="P1" s="11"/>
    </row>
    <row r="2" spans="1:16" ht="19.5" customHeight="1">
      <c r="A2" s="127" t="s">
        <v>12</v>
      </c>
      <c r="B2" s="127"/>
      <c r="C2" s="127"/>
      <c r="D2" s="127"/>
      <c r="E2" s="127"/>
      <c r="F2" s="127"/>
      <c r="G2" s="127" t="s">
        <v>0</v>
      </c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9.5" customHeight="1">
      <c r="A3" s="127" t="s">
        <v>13</v>
      </c>
      <c r="B3" s="127"/>
      <c r="C3" s="127"/>
      <c r="D3" s="127"/>
      <c r="E3" s="127"/>
      <c r="F3" s="127"/>
      <c r="G3" s="127" t="s">
        <v>1</v>
      </c>
      <c r="H3" s="127"/>
      <c r="I3" s="127"/>
      <c r="J3" s="127"/>
      <c r="K3" s="127"/>
      <c r="L3" s="127"/>
      <c r="M3" s="127"/>
      <c r="N3" s="127"/>
      <c r="O3" s="127"/>
      <c r="P3" s="127"/>
    </row>
    <row r="4" ht="8.25" customHeight="1"/>
    <row r="5" spans="1:16" ht="18.75">
      <c r="A5" s="130" t="s">
        <v>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8.75">
      <c r="A6" s="130" t="s">
        <v>667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4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20.25" customHeight="1">
      <c r="A8" s="135" t="s">
        <v>2</v>
      </c>
      <c r="B8" s="135" t="s">
        <v>3</v>
      </c>
      <c r="C8" s="125"/>
      <c r="D8" s="135" t="s">
        <v>4</v>
      </c>
      <c r="E8" s="138" t="s">
        <v>6</v>
      </c>
      <c r="F8" s="126"/>
      <c r="G8" s="126"/>
      <c r="H8" s="126"/>
      <c r="I8" s="126"/>
      <c r="J8" s="126"/>
      <c r="K8" s="139" t="s">
        <v>27</v>
      </c>
      <c r="L8" s="131" t="s">
        <v>16</v>
      </c>
      <c r="M8" s="132"/>
      <c r="N8" s="133"/>
      <c r="O8" s="134" t="s">
        <v>35</v>
      </c>
      <c r="P8" s="135" t="s">
        <v>5</v>
      </c>
    </row>
    <row r="9" spans="1:16" s="8" customFormat="1" ht="51" customHeight="1">
      <c r="A9" s="126"/>
      <c r="B9" s="126"/>
      <c r="C9" s="126"/>
      <c r="D9" s="126"/>
      <c r="E9" s="9" t="s">
        <v>20</v>
      </c>
      <c r="F9" s="9" t="s">
        <v>21</v>
      </c>
      <c r="G9" s="9" t="s">
        <v>28</v>
      </c>
      <c r="H9" s="9" t="s">
        <v>29</v>
      </c>
      <c r="I9" s="9" t="s">
        <v>23</v>
      </c>
      <c r="J9" s="9" t="s">
        <v>30</v>
      </c>
      <c r="K9" s="140"/>
      <c r="L9" s="7" t="s">
        <v>666</v>
      </c>
      <c r="M9" s="7" t="s">
        <v>18</v>
      </c>
      <c r="N9" s="7" t="s">
        <v>19</v>
      </c>
      <c r="O9" s="126"/>
      <c r="P9" s="126"/>
    </row>
    <row r="10" spans="1:16" s="49" customFormat="1" ht="20.25" customHeight="1">
      <c r="A10" s="93">
        <v>1</v>
      </c>
      <c r="B10" s="94" t="s">
        <v>231</v>
      </c>
      <c r="C10" s="95" t="s">
        <v>155</v>
      </c>
      <c r="D10" s="96">
        <v>1154040024</v>
      </c>
      <c r="E10" s="93">
        <v>27</v>
      </c>
      <c r="F10" s="93">
        <v>25</v>
      </c>
      <c r="G10" s="93">
        <v>20</v>
      </c>
      <c r="H10" s="93">
        <v>10</v>
      </c>
      <c r="I10" s="93">
        <v>9</v>
      </c>
      <c r="J10" s="93">
        <v>0</v>
      </c>
      <c r="K10" s="93">
        <v>0</v>
      </c>
      <c r="L10" s="93"/>
      <c r="M10" s="93"/>
      <c r="N10" s="93"/>
      <c r="O10" s="97">
        <f>SUM(E10:K10)-SUM(L10:N10)</f>
        <v>91</v>
      </c>
      <c r="P10" s="93" t="str">
        <f aca="true" t="shared" si="0" ref="P10:P47">IF(O10&gt;89,"Xuất sắc",IF(O10&gt;79,"Tốt",IF(O10&gt;69,"Khá",IF(O10&gt;59,"Trung bình khá",IF(O10&gt;49,"Trung bình",IF(O10&gt;29,"Yếu","Kém"))))))</f>
        <v>Xuất sắc</v>
      </c>
    </row>
    <row r="11" spans="1:16" s="49" customFormat="1" ht="20.25" customHeight="1">
      <c r="A11" s="93">
        <v>2</v>
      </c>
      <c r="B11" s="94" t="s">
        <v>232</v>
      </c>
      <c r="C11" s="95" t="s">
        <v>91</v>
      </c>
      <c r="D11" s="96">
        <v>1154040072</v>
      </c>
      <c r="E11" s="93">
        <v>23</v>
      </c>
      <c r="F11" s="93">
        <v>23</v>
      </c>
      <c r="G11" s="93">
        <v>20</v>
      </c>
      <c r="H11" s="93">
        <v>10</v>
      </c>
      <c r="I11" s="93">
        <v>0</v>
      </c>
      <c r="J11" s="93">
        <v>0</v>
      </c>
      <c r="K11" s="93">
        <v>0</v>
      </c>
      <c r="L11" s="93"/>
      <c r="M11" s="93"/>
      <c r="N11" s="93"/>
      <c r="O11" s="97">
        <f aca="true" t="shared" si="1" ref="O11:O47">SUM(E11:K11)-SUM(L11:N11)</f>
        <v>76</v>
      </c>
      <c r="P11" s="93" t="str">
        <f t="shared" si="0"/>
        <v>Khá</v>
      </c>
    </row>
    <row r="12" spans="1:16" s="49" customFormat="1" ht="20.25" customHeight="1">
      <c r="A12" s="93">
        <v>3</v>
      </c>
      <c r="B12" s="94" t="s">
        <v>233</v>
      </c>
      <c r="C12" s="95" t="s">
        <v>215</v>
      </c>
      <c r="D12" s="96">
        <v>1154040101</v>
      </c>
      <c r="E12" s="93">
        <v>22</v>
      </c>
      <c r="F12" s="93">
        <v>23</v>
      </c>
      <c r="G12" s="93">
        <v>19</v>
      </c>
      <c r="H12" s="93">
        <v>10</v>
      </c>
      <c r="I12" s="93">
        <v>0</v>
      </c>
      <c r="J12" s="93">
        <v>0</v>
      </c>
      <c r="K12" s="93">
        <v>0</v>
      </c>
      <c r="L12" s="93"/>
      <c r="M12" s="93"/>
      <c r="N12" s="93"/>
      <c r="O12" s="97">
        <f t="shared" si="1"/>
        <v>74</v>
      </c>
      <c r="P12" s="93" t="str">
        <f t="shared" si="0"/>
        <v>Khá</v>
      </c>
    </row>
    <row r="13" spans="1:16" s="49" customFormat="1" ht="20.25" customHeight="1">
      <c r="A13" s="93">
        <v>4</v>
      </c>
      <c r="B13" s="94" t="s">
        <v>234</v>
      </c>
      <c r="C13" s="95" t="s">
        <v>216</v>
      </c>
      <c r="D13" s="96">
        <v>1154040116</v>
      </c>
      <c r="E13" s="93">
        <v>24</v>
      </c>
      <c r="F13" s="93">
        <v>23</v>
      </c>
      <c r="G13" s="93">
        <v>17</v>
      </c>
      <c r="H13" s="93">
        <v>10</v>
      </c>
      <c r="I13" s="93">
        <v>0</v>
      </c>
      <c r="J13" s="93">
        <v>0</v>
      </c>
      <c r="K13" s="93">
        <v>0</v>
      </c>
      <c r="L13" s="93"/>
      <c r="M13" s="93"/>
      <c r="N13" s="93"/>
      <c r="O13" s="97">
        <f t="shared" si="1"/>
        <v>74</v>
      </c>
      <c r="P13" s="93" t="str">
        <f t="shared" si="0"/>
        <v>Khá</v>
      </c>
    </row>
    <row r="14" spans="1:16" s="49" customFormat="1" ht="20.25" customHeight="1">
      <c r="A14" s="93">
        <v>5</v>
      </c>
      <c r="B14" s="94" t="s">
        <v>235</v>
      </c>
      <c r="C14" s="95" t="s">
        <v>216</v>
      </c>
      <c r="D14" s="96">
        <v>1154040127</v>
      </c>
      <c r="E14" s="93">
        <v>24</v>
      </c>
      <c r="F14" s="93">
        <v>25</v>
      </c>
      <c r="G14" s="93">
        <v>19</v>
      </c>
      <c r="H14" s="93">
        <v>10</v>
      </c>
      <c r="I14" s="93">
        <v>9</v>
      </c>
      <c r="J14" s="93">
        <v>0</v>
      </c>
      <c r="K14" s="93">
        <v>0</v>
      </c>
      <c r="L14" s="93"/>
      <c r="M14" s="93"/>
      <c r="N14" s="93"/>
      <c r="O14" s="97">
        <f t="shared" si="1"/>
        <v>87</v>
      </c>
      <c r="P14" s="93" t="str">
        <f t="shared" si="0"/>
        <v>Tốt</v>
      </c>
    </row>
    <row r="15" spans="1:16" s="50" customFormat="1" ht="20.25" customHeight="1">
      <c r="A15" s="93">
        <v>6</v>
      </c>
      <c r="B15" s="94" t="s">
        <v>236</v>
      </c>
      <c r="C15" s="95" t="s">
        <v>99</v>
      </c>
      <c r="D15" s="96">
        <v>1154040197</v>
      </c>
      <c r="E15" s="93">
        <v>23</v>
      </c>
      <c r="F15" s="93">
        <v>23</v>
      </c>
      <c r="G15" s="93">
        <v>12</v>
      </c>
      <c r="H15" s="93">
        <v>15</v>
      </c>
      <c r="I15" s="93">
        <v>0</v>
      </c>
      <c r="J15" s="93">
        <v>0</v>
      </c>
      <c r="K15" s="93">
        <v>0</v>
      </c>
      <c r="L15" s="93"/>
      <c r="M15" s="93"/>
      <c r="N15" s="93"/>
      <c r="O15" s="97">
        <f t="shared" si="1"/>
        <v>73</v>
      </c>
      <c r="P15" s="93" t="str">
        <f t="shared" si="0"/>
        <v>Khá</v>
      </c>
    </row>
    <row r="16" spans="1:16" s="51" customFormat="1" ht="20.25" customHeight="1">
      <c r="A16" s="93">
        <v>7</v>
      </c>
      <c r="B16" s="94" t="s">
        <v>237</v>
      </c>
      <c r="C16" s="95" t="s">
        <v>159</v>
      </c>
      <c r="D16" s="96">
        <v>1154040205</v>
      </c>
      <c r="E16" s="93">
        <v>24</v>
      </c>
      <c r="F16" s="93">
        <f>9+8+6</f>
        <v>23</v>
      </c>
      <c r="G16" s="93">
        <v>15</v>
      </c>
      <c r="H16" s="93">
        <v>10</v>
      </c>
      <c r="I16" s="93">
        <v>0</v>
      </c>
      <c r="J16" s="93">
        <v>0</v>
      </c>
      <c r="K16" s="93">
        <v>0</v>
      </c>
      <c r="L16" s="93"/>
      <c r="M16" s="93"/>
      <c r="N16" s="93"/>
      <c r="O16" s="97">
        <f t="shared" si="1"/>
        <v>72</v>
      </c>
      <c r="P16" s="93" t="str">
        <f t="shared" si="0"/>
        <v>Khá</v>
      </c>
    </row>
    <row r="17" spans="1:16" s="50" customFormat="1" ht="20.25" customHeight="1">
      <c r="A17" s="93">
        <v>8</v>
      </c>
      <c r="B17" s="94" t="s">
        <v>238</v>
      </c>
      <c r="C17" s="95" t="s">
        <v>217</v>
      </c>
      <c r="D17" s="96">
        <v>1154040208</v>
      </c>
      <c r="E17" s="93">
        <v>23</v>
      </c>
      <c r="F17" s="93">
        <v>22</v>
      </c>
      <c r="G17" s="93">
        <v>11</v>
      </c>
      <c r="H17" s="93">
        <v>10</v>
      </c>
      <c r="I17" s="93">
        <v>0</v>
      </c>
      <c r="J17" s="93">
        <v>0</v>
      </c>
      <c r="K17" s="93">
        <v>0</v>
      </c>
      <c r="L17" s="93"/>
      <c r="M17" s="93"/>
      <c r="N17" s="93"/>
      <c r="O17" s="97">
        <f t="shared" si="1"/>
        <v>66</v>
      </c>
      <c r="P17" s="93" t="str">
        <f t="shared" si="0"/>
        <v>Trung bình khá</v>
      </c>
    </row>
    <row r="18" spans="1:16" s="49" customFormat="1" ht="20.25" customHeight="1">
      <c r="A18" s="93">
        <v>9</v>
      </c>
      <c r="B18" s="94" t="s">
        <v>239</v>
      </c>
      <c r="C18" s="95" t="s">
        <v>218</v>
      </c>
      <c r="D18" s="96">
        <v>1154040397</v>
      </c>
      <c r="E18" s="93">
        <v>20</v>
      </c>
      <c r="F18" s="93">
        <v>23</v>
      </c>
      <c r="G18" s="93">
        <v>20</v>
      </c>
      <c r="H18" s="93">
        <v>15</v>
      </c>
      <c r="I18" s="93">
        <v>0</v>
      </c>
      <c r="J18" s="93">
        <v>0</v>
      </c>
      <c r="K18" s="93">
        <v>0</v>
      </c>
      <c r="L18" s="93"/>
      <c r="M18" s="93">
        <v>2</v>
      </c>
      <c r="N18" s="93"/>
      <c r="O18" s="97">
        <f t="shared" si="1"/>
        <v>76</v>
      </c>
      <c r="P18" s="93" t="str">
        <f t="shared" si="0"/>
        <v>Khá</v>
      </c>
    </row>
    <row r="19" spans="1:16" s="49" customFormat="1" ht="20.25" customHeight="1">
      <c r="A19" s="93">
        <v>10</v>
      </c>
      <c r="B19" s="94" t="s">
        <v>240</v>
      </c>
      <c r="C19" s="95" t="s">
        <v>218</v>
      </c>
      <c r="D19" s="96">
        <v>1154040210</v>
      </c>
      <c r="E19" s="93">
        <v>24</v>
      </c>
      <c r="F19" s="93">
        <v>23</v>
      </c>
      <c r="G19" s="93">
        <v>20</v>
      </c>
      <c r="H19" s="93">
        <v>10</v>
      </c>
      <c r="I19" s="93">
        <v>0</v>
      </c>
      <c r="J19" s="93">
        <v>0</v>
      </c>
      <c r="K19" s="93">
        <v>0</v>
      </c>
      <c r="L19" s="93"/>
      <c r="M19" s="93"/>
      <c r="N19" s="93"/>
      <c r="O19" s="97">
        <f t="shared" si="1"/>
        <v>77</v>
      </c>
      <c r="P19" s="93" t="str">
        <f t="shared" si="0"/>
        <v>Khá</v>
      </c>
    </row>
    <row r="20" spans="1:16" s="49" customFormat="1" ht="20.25" customHeight="1">
      <c r="A20" s="93">
        <v>11</v>
      </c>
      <c r="B20" s="94" t="s">
        <v>241</v>
      </c>
      <c r="C20" s="95" t="s">
        <v>219</v>
      </c>
      <c r="D20" s="96">
        <v>1154040240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/>
      <c r="M20" s="93"/>
      <c r="N20" s="93"/>
      <c r="O20" s="97">
        <f t="shared" si="1"/>
        <v>0</v>
      </c>
      <c r="P20" s="93" t="str">
        <f t="shared" si="0"/>
        <v>Kém</v>
      </c>
    </row>
    <row r="21" spans="1:16" s="49" customFormat="1" ht="19.5" customHeight="1">
      <c r="A21" s="93">
        <v>12</v>
      </c>
      <c r="B21" s="94" t="s">
        <v>242</v>
      </c>
      <c r="C21" s="95" t="s">
        <v>106</v>
      </c>
      <c r="D21" s="96">
        <v>1154040275</v>
      </c>
      <c r="E21" s="93">
        <v>25</v>
      </c>
      <c r="F21" s="93">
        <v>23</v>
      </c>
      <c r="G21" s="93">
        <v>20</v>
      </c>
      <c r="H21" s="93">
        <v>13</v>
      </c>
      <c r="I21" s="93">
        <v>0</v>
      </c>
      <c r="J21" s="93">
        <v>0</v>
      </c>
      <c r="K21" s="93">
        <v>0</v>
      </c>
      <c r="L21" s="93"/>
      <c r="M21" s="93"/>
      <c r="N21" s="93"/>
      <c r="O21" s="97">
        <f t="shared" si="1"/>
        <v>81</v>
      </c>
      <c r="P21" s="93" t="str">
        <f t="shared" si="0"/>
        <v>Tốt</v>
      </c>
    </row>
    <row r="22" spans="1:16" s="49" customFormat="1" ht="20.25" customHeight="1">
      <c r="A22" s="93">
        <v>13</v>
      </c>
      <c r="B22" s="94" t="s">
        <v>243</v>
      </c>
      <c r="C22" s="95" t="s">
        <v>161</v>
      </c>
      <c r="D22" s="96">
        <v>1154040355</v>
      </c>
      <c r="E22" s="93">
        <v>23</v>
      </c>
      <c r="F22" s="93">
        <v>23</v>
      </c>
      <c r="G22" s="93">
        <v>10</v>
      </c>
      <c r="H22" s="93">
        <v>15</v>
      </c>
      <c r="I22" s="93">
        <v>0</v>
      </c>
      <c r="J22" s="93">
        <v>0</v>
      </c>
      <c r="K22" s="93">
        <v>0</v>
      </c>
      <c r="L22" s="93"/>
      <c r="M22" s="93"/>
      <c r="N22" s="93"/>
      <c r="O22" s="97">
        <f t="shared" si="1"/>
        <v>71</v>
      </c>
      <c r="P22" s="93" t="str">
        <f t="shared" si="0"/>
        <v>Khá</v>
      </c>
    </row>
    <row r="23" spans="1:16" s="49" customFormat="1" ht="20.25" customHeight="1">
      <c r="A23" s="93">
        <v>14</v>
      </c>
      <c r="B23" s="94" t="s">
        <v>244</v>
      </c>
      <c r="C23" s="95" t="s">
        <v>220</v>
      </c>
      <c r="D23" s="96">
        <v>1154040398</v>
      </c>
      <c r="E23" s="93">
        <v>24</v>
      </c>
      <c r="F23" s="93">
        <v>23</v>
      </c>
      <c r="G23" s="93">
        <v>15</v>
      </c>
      <c r="H23" s="93">
        <v>10</v>
      </c>
      <c r="I23" s="93">
        <v>0</v>
      </c>
      <c r="J23" s="93">
        <v>0</v>
      </c>
      <c r="K23" s="93">
        <v>0</v>
      </c>
      <c r="L23" s="93"/>
      <c r="M23" s="93"/>
      <c r="N23" s="93"/>
      <c r="O23" s="97">
        <f t="shared" si="1"/>
        <v>72</v>
      </c>
      <c r="P23" s="93" t="str">
        <f t="shared" si="0"/>
        <v>Khá</v>
      </c>
    </row>
    <row r="24" spans="1:16" s="49" customFormat="1" ht="19.5" customHeight="1">
      <c r="A24" s="93">
        <v>15</v>
      </c>
      <c r="B24" s="94" t="s">
        <v>245</v>
      </c>
      <c r="C24" s="95" t="s">
        <v>220</v>
      </c>
      <c r="D24" s="96">
        <v>1154040390</v>
      </c>
      <c r="E24" s="93">
        <v>24</v>
      </c>
      <c r="F24" s="93">
        <v>23</v>
      </c>
      <c r="G24" s="93">
        <v>15</v>
      </c>
      <c r="H24" s="93">
        <v>10</v>
      </c>
      <c r="I24" s="93">
        <v>0</v>
      </c>
      <c r="J24" s="93">
        <v>0</v>
      </c>
      <c r="K24" s="93">
        <v>0</v>
      </c>
      <c r="L24" s="93"/>
      <c r="M24" s="93"/>
      <c r="N24" s="93"/>
      <c r="O24" s="97">
        <f t="shared" si="1"/>
        <v>72</v>
      </c>
      <c r="P24" s="93" t="str">
        <f t="shared" si="0"/>
        <v>Khá</v>
      </c>
    </row>
    <row r="25" spans="1:16" s="49" customFormat="1" ht="20.25" customHeight="1">
      <c r="A25" s="93">
        <v>16</v>
      </c>
      <c r="B25" s="94" t="s">
        <v>246</v>
      </c>
      <c r="C25" s="95" t="s">
        <v>220</v>
      </c>
      <c r="D25" s="96">
        <v>1154040393</v>
      </c>
      <c r="E25" s="93">
        <v>24</v>
      </c>
      <c r="F25" s="93">
        <v>23</v>
      </c>
      <c r="G25" s="93">
        <v>17</v>
      </c>
      <c r="H25" s="93">
        <v>10</v>
      </c>
      <c r="I25" s="93">
        <v>0</v>
      </c>
      <c r="J25" s="93">
        <v>0</v>
      </c>
      <c r="K25" s="93">
        <v>0</v>
      </c>
      <c r="L25" s="93"/>
      <c r="M25" s="93"/>
      <c r="N25" s="93"/>
      <c r="O25" s="97">
        <f t="shared" si="1"/>
        <v>74</v>
      </c>
      <c r="P25" s="93" t="str">
        <f t="shared" si="0"/>
        <v>Khá</v>
      </c>
    </row>
    <row r="26" spans="1:16" s="49" customFormat="1" ht="20.25" customHeight="1">
      <c r="A26" s="93">
        <v>17</v>
      </c>
      <c r="B26" s="94" t="s">
        <v>247</v>
      </c>
      <c r="C26" s="95" t="s">
        <v>221</v>
      </c>
      <c r="D26" s="96">
        <v>1154040397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/>
      <c r="M26" s="93"/>
      <c r="N26" s="93"/>
      <c r="O26" s="97">
        <f t="shared" si="1"/>
        <v>0</v>
      </c>
      <c r="P26" s="93" t="str">
        <f t="shared" si="0"/>
        <v>Kém</v>
      </c>
    </row>
    <row r="27" spans="1:16" s="49" customFormat="1" ht="20.25" customHeight="1">
      <c r="A27" s="93">
        <v>18</v>
      </c>
      <c r="B27" s="94" t="s">
        <v>248</v>
      </c>
      <c r="C27" s="95" t="s">
        <v>164</v>
      </c>
      <c r="D27" s="96">
        <v>1154040405</v>
      </c>
      <c r="E27" s="93">
        <v>19</v>
      </c>
      <c r="F27" s="93">
        <v>23</v>
      </c>
      <c r="G27" s="93">
        <v>16</v>
      </c>
      <c r="H27" s="93">
        <v>10</v>
      </c>
      <c r="I27" s="93">
        <v>0</v>
      </c>
      <c r="J27" s="93">
        <v>0</v>
      </c>
      <c r="K27" s="93">
        <v>0</v>
      </c>
      <c r="L27" s="93"/>
      <c r="M27" s="93"/>
      <c r="N27" s="93"/>
      <c r="O27" s="97">
        <f t="shared" si="1"/>
        <v>68</v>
      </c>
      <c r="P27" s="93" t="str">
        <f t="shared" si="0"/>
        <v>Trung bình khá</v>
      </c>
    </row>
    <row r="28" spans="1:16" s="49" customFormat="1" ht="20.25" customHeight="1">
      <c r="A28" s="93">
        <v>19</v>
      </c>
      <c r="B28" s="94" t="s">
        <v>249</v>
      </c>
      <c r="C28" s="95" t="s">
        <v>222</v>
      </c>
      <c r="D28" s="96">
        <v>1154040413</v>
      </c>
      <c r="E28" s="93">
        <v>27</v>
      </c>
      <c r="F28" s="93">
        <v>23</v>
      </c>
      <c r="G28" s="93">
        <v>20</v>
      </c>
      <c r="H28" s="93">
        <v>10</v>
      </c>
      <c r="I28" s="93">
        <v>0</v>
      </c>
      <c r="J28" s="93">
        <v>0</v>
      </c>
      <c r="K28" s="93">
        <v>0</v>
      </c>
      <c r="L28" s="93"/>
      <c r="M28" s="93"/>
      <c r="N28" s="93"/>
      <c r="O28" s="97">
        <f t="shared" si="1"/>
        <v>80</v>
      </c>
      <c r="P28" s="93" t="str">
        <f t="shared" si="0"/>
        <v>Tốt</v>
      </c>
    </row>
    <row r="29" spans="1:16" s="49" customFormat="1" ht="20.25" customHeight="1">
      <c r="A29" s="93">
        <v>20</v>
      </c>
      <c r="B29" s="94" t="s">
        <v>671</v>
      </c>
      <c r="C29" s="95" t="s">
        <v>167</v>
      </c>
      <c r="D29" s="96">
        <v>1154040426</v>
      </c>
      <c r="E29" s="93">
        <v>18</v>
      </c>
      <c r="F29" s="93">
        <v>23</v>
      </c>
      <c r="G29" s="93">
        <v>11</v>
      </c>
      <c r="H29" s="93">
        <v>10</v>
      </c>
      <c r="I29" s="93">
        <v>0</v>
      </c>
      <c r="J29" s="93">
        <v>0</v>
      </c>
      <c r="K29" s="93">
        <v>0</v>
      </c>
      <c r="L29" s="93"/>
      <c r="M29" s="93"/>
      <c r="N29" s="93"/>
      <c r="O29" s="97">
        <f t="shared" si="1"/>
        <v>62</v>
      </c>
      <c r="P29" s="93" t="str">
        <f t="shared" si="0"/>
        <v>Trung bình khá</v>
      </c>
    </row>
    <row r="30" spans="1:16" s="49" customFormat="1" ht="21.75" customHeight="1">
      <c r="A30" s="93">
        <v>21</v>
      </c>
      <c r="B30" s="94" t="s">
        <v>250</v>
      </c>
      <c r="C30" s="95" t="s">
        <v>170</v>
      </c>
      <c r="D30" s="96">
        <v>1154040445</v>
      </c>
      <c r="E30" s="93">
        <v>24</v>
      </c>
      <c r="F30" s="93">
        <v>23</v>
      </c>
      <c r="G30" s="93">
        <v>19</v>
      </c>
      <c r="H30" s="93">
        <v>10</v>
      </c>
      <c r="I30" s="93">
        <v>0</v>
      </c>
      <c r="J30" s="93">
        <v>0</v>
      </c>
      <c r="K30" s="93">
        <v>0</v>
      </c>
      <c r="L30" s="93"/>
      <c r="M30" s="93"/>
      <c r="N30" s="93"/>
      <c r="O30" s="97">
        <f t="shared" si="1"/>
        <v>76</v>
      </c>
      <c r="P30" s="93" t="str">
        <f t="shared" si="0"/>
        <v>Khá</v>
      </c>
    </row>
    <row r="31" spans="1:16" s="49" customFormat="1" ht="20.25" customHeight="1">
      <c r="A31" s="93">
        <v>22</v>
      </c>
      <c r="B31" s="94" t="s">
        <v>251</v>
      </c>
      <c r="C31" s="95" t="s">
        <v>129</v>
      </c>
      <c r="D31" s="96">
        <v>1154040493</v>
      </c>
      <c r="E31" s="93">
        <v>24</v>
      </c>
      <c r="F31" s="93">
        <v>23</v>
      </c>
      <c r="G31" s="93">
        <v>20</v>
      </c>
      <c r="H31" s="93">
        <v>10</v>
      </c>
      <c r="I31" s="93">
        <v>0</v>
      </c>
      <c r="J31" s="93">
        <v>0</v>
      </c>
      <c r="K31" s="93">
        <v>0</v>
      </c>
      <c r="L31" s="93"/>
      <c r="M31" s="93"/>
      <c r="N31" s="93"/>
      <c r="O31" s="97">
        <f t="shared" si="1"/>
        <v>77</v>
      </c>
      <c r="P31" s="93" t="str">
        <f t="shared" si="0"/>
        <v>Khá</v>
      </c>
    </row>
    <row r="32" spans="1:16" s="49" customFormat="1" ht="20.25" customHeight="1">
      <c r="A32" s="93">
        <v>23</v>
      </c>
      <c r="B32" s="94" t="s">
        <v>252</v>
      </c>
      <c r="C32" s="95" t="s">
        <v>223</v>
      </c>
      <c r="D32" s="96">
        <v>1154040529</v>
      </c>
      <c r="E32" s="93">
        <v>18</v>
      </c>
      <c r="F32" s="93">
        <v>23</v>
      </c>
      <c r="G32" s="93">
        <v>4</v>
      </c>
      <c r="H32" s="93">
        <v>10</v>
      </c>
      <c r="I32" s="93">
        <v>0</v>
      </c>
      <c r="J32" s="93">
        <v>0</v>
      </c>
      <c r="K32" s="93">
        <v>0</v>
      </c>
      <c r="L32" s="93"/>
      <c r="M32" s="93"/>
      <c r="N32" s="93"/>
      <c r="O32" s="97">
        <f t="shared" si="1"/>
        <v>55</v>
      </c>
      <c r="P32" s="93" t="str">
        <f t="shared" si="0"/>
        <v>Trung bình</v>
      </c>
    </row>
    <row r="33" spans="1:16" s="49" customFormat="1" ht="23.25" customHeight="1">
      <c r="A33" s="93">
        <v>24</v>
      </c>
      <c r="B33" s="94" t="s">
        <v>253</v>
      </c>
      <c r="C33" s="95" t="s">
        <v>137</v>
      </c>
      <c r="D33" s="96">
        <v>1154040542</v>
      </c>
      <c r="E33" s="93">
        <v>23</v>
      </c>
      <c r="F33" s="93">
        <v>17</v>
      </c>
      <c r="G33" s="93">
        <v>20</v>
      </c>
      <c r="H33" s="93">
        <v>10</v>
      </c>
      <c r="I33" s="93">
        <v>0</v>
      </c>
      <c r="J33" s="93">
        <v>0</v>
      </c>
      <c r="K33" s="93">
        <v>0</v>
      </c>
      <c r="L33" s="93"/>
      <c r="M33" s="93"/>
      <c r="N33" s="93"/>
      <c r="O33" s="97">
        <f t="shared" si="1"/>
        <v>70</v>
      </c>
      <c r="P33" s="93" t="str">
        <f t="shared" si="0"/>
        <v>Khá</v>
      </c>
    </row>
    <row r="34" spans="1:16" s="49" customFormat="1" ht="20.25" customHeight="1">
      <c r="A34" s="93">
        <v>25</v>
      </c>
      <c r="B34" s="94" t="s">
        <v>254</v>
      </c>
      <c r="C34" s="95" t="s">
        <v>224</v>
      </c>
      <c r="D34" s="96">
        <v>1154040565</v>
      </c>
      <c r="E34" s="93">
        <v>29</v>
      </c>
      <c r="F34" s="93">
        <v>23</v>
      </c>
      <c r="G34" s="93">
        <v>20</v>
      </c>
      <c r="H34" s="93">
        <v>17</v>
      </c>
      <c r="I34" s="93">
        <v>7</v>
      </c>
      <c r="J34" s="93">
        <v>0</v>
      </c>
      <c r="K34" s="93">
        <v>0</v>
      </c>
      <c r="L34" s="93"/>
      <c r="M34" s="93"/>
      <c r="N34" s="93"/>
      <c r="O34" s="97">
        <f t="shared" si="1"/>
        <v>96</v>
      </c>
      <c r="P34" s="93" t="str">
        <f t="shared" si="0"/>
        <v>Xuất sắc</v>
      </c>
    </row>
    <row r="35" spans="1:16" s="49" customFormat="1" ht="20.25" customHeight="1">
      <c r="A35" s="93">
        <v>26</v>
      </c>
      <c r="B35" s="94" t="s">
        <v>255</v>
      </c>
      <c r="C35" s="95" t="s">
        <v>139</v>
      </c>
      <c r="D35" s="96">
        <v>1154040587</v>
      </c>
      <c r="E35" s="93">
        <v>23</v>
      </c>
      <c r="F35" s="93">
        <v>23</v>
      </c>
      <c r="G35" s="93">
        <v>20</v>
      </c>
      <c r="H35" s="93">
        <v>17</v>
      </c>
      <c r="I35" s="93">
        <v>10</v>
      </c>
      <c r="J35" s="93">
        <v>0</v>
      </c>
      <c r="K35" s="93">
        <v>0</v>
      </c>
      <c r="L35" s="93"/>
      <c r="M35" s="93"/>
      <c r="N35" s="93"/>
      <c r="O35" s="97">
        <f t="shared" si="1"/>
        <v>93</v>
      </c>
      <c r="P35" s="93" t="str">
        <f t="shared" si="0"/>
        <v>Xuất sắc</v>
      </c>
    </row>
    <row r="36" spans="1:16" s="49" customFormat="1" ht="20.25" customHeight="1">
      <c r="A36" s="93">
        <v>27</v>
      </c>
      <c r="B36" s="94" t="s">
        <v>256</v>
      </c>
      <c r="C36" s="95" t="s">
        <v>139</v>
      </c>
      <c r="D36" s="96">
        <v>1154040590</v>
      </c>
      <c r="E36" s="93">
        <v>24</v>
      </c>
      <c r="F36" s="93">
        <v>25</v>
      </c>
      <c r="G36" s="93">
        <v>16</v>
      </c>
      <c r="H36" s="93">
        <v>10</v>
      </c>
      <c r="I36" s="93">
        <v>0</v>
      </c>
      <c r="J36" s="93">
        <v>0</v>
      </c>
      <c r="K36" s="93">
        <v>0</v>
      </c>
      <c r="L36" s="93"/>
      <c r="M36" s="93"/>
      <c r="N36" s="93"/>
      <c r="O36" s="97">
        <f t="shared" si="1"/>
        <v>75</v>
      </c>
      <c r="P36" s="93" t="str">
        <f t="shared" si="0"/>
        <v>Khá</v>
      </c>
    </row>
    <row r="37" spans="1:16" s="49" customFormat="1" ht="20.25" customHeight="1">
      <c r="A37" s="93">
        <v>28</v>
      </c>
      <c r="B37" s="94" t="s">
        <v>257</v>
      </c>
      <c r="C37" s="95" t="s">
        <v>225</v>
      </c>
      <c r="D37" s="96">
        <v>1154040615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/>
      <c r="M37" s="93"/>
      <c r="N37" s="93"/>
      <c r="O37" s="97">
        <f t="shared" si="1"/>
        <v>0</v>
      </c>
      <c r="P37" s="93" t="str">
        <f t="shared" si="0"/>
        <v>Kém</v>
      </c>
    </row>
    <row r="38" spans="1:16" s="49" customFormat="1" ht="20.25" customHeight="1">
      <c r="A38" s="93">
        <v>29</v>
      </c>
      <c r="B38" s="94" t="s">
        <v>258</v>
      </c>
      <c r="C38" s="95" t="s">
        <v>226</v>
      </c>
      <c r="D38" s="96">
        <v>1154040623</v>
      </c>
      <c r="E38" s="93">
        <v>30</v>
      </c>
      <c r="F38" s="93">
        <v>25</v>
      </c>
      <c r="G38" s="93">
        <v>20</v>
      </c>
      <c r="H38" s="93">
        <v>15</v>
      </c>
      <c r="I38" s="93">
        <v>0</v>
      </c>
      <c r="J38" s="93">
        <v>0</v>
      </c>
      <c r="K38" s="93">
        <v>0</v>
      </c>
      <c r="L38" s="93"/>
      <c r="M38" s="93"/>
      <c r="N38" s="93"/>
      <c r="O38" s="97">
        <f t="shared" si="1"/>
        <v>90</v>
      </c>
      <c r="P38" s="93" t="str">
        <f t="shared" si="0"/>
        <v>Xuất sắc</v>
      </c>
    </row>
    <row r="39" spans="1:16" s="49" customFormat="1" ht="20.25" customHeight="1">
      <c r="A39" s="93">
        <v>30</v>
      </c>
      <c r="B39" s="94" t="s">
        <v>259</v>
      </c>
      <c r="C39" s="95" t="s">
        <v>226</v>
      </c>
      <c r="D39" s="96">
        <v>1154040625</v>
      </c>
      <c r="E39" s="93">
        <v>19</v>
      </c>
      <c r="F39" s="93">
        <v>23</v>
      </c>
      <c r="G39" s="93">
        <v>17</v>
      </c>
      <c r="H39" s="93">
        <v>10</v>
      </c>
      <c r="I39" s="93">
        <v>8</v>
      </c>
      <c r="J39" s="93"/>
      <c r="K39" s="93">
        <v>0</v>
      </c>
      <c r="L39" s="93"/>
      <c r="M39" s="93"/>
      <c r="N39" s="93"/>
      <c r="O39" s="97">
        <f t="shared" si="1"/>
        <v>77</v>
      </c>
      <c r="P39" s="93" t="str">
        <f t="shared" si="0"/>
        <v>Khá</v>
      </c>
    </row>
    <row r="40" spans="1:16" s="49" customFormat="1" ht="20.25" customHeight="1">
      <c r="A40" s="93">
        <v>31</v>
      </c>
      <c r="B40" s="94" t="s">
        <v>260</v>
      </c>
      <c r="C40" s="95" t="s">
        <v>226</v>
      </c>
      <c r="D40" s="96">
        <v>1154040626</v>
      </c>
      <c r="E40" s="93">
        <v>27</v>
      </c>
      <c r="F40" s="93">
        <v>23</v>
      </c>
      <c r="G40" s="93">
        <v>20</v>
      </c>
      <c r="H40" s="93">
        <v>15</v>
      </c>
      <c r="I40" s="93">
        <v>10</v>
      </c>
      <c r="J40" s="93">
        <v>0</v>
      </c>
      <c r="K40" s="93">
        <v>0</v>
      </c>
      <c r="L40" s="93"/>
      <c r="M40" s="93"/>
      <c r="N40" s="93"/>
      <c r="O40" s="97">
        <f t="shared" si="1"/>
        <v>95</v>
      </c>
      <c r="P40" s="93" t="str">
        <f t="shared" si="0"/>
        <v>Xuất sắc</v>
      </c>
    </row>
    <row r="41" spans="1:16" s="49" customFormat="1" ht="20.25" customHeight="1">
      <c r="A41" s="93">
        <v>32</v>
      </c>
      <c r="B41" s="94" t="s">
        <v>261</v>
      </c>
      <c r="C41" s="95" t="s">
        <v>226</v>
      </c>
      <c r="D41" s="96">
        <v>1154040629</v>
      </c>
      <c r="E41" s="93">
        <v>22</v>
      </c>
      <c r="F41" s="93">
        <v>23</v>
      </c>
      <c r="G41" s="93">
        <v>15</v>
      </c>
      <c r="H41" s="93">
        <v>10</v>
      </c>
      <c r="I41" s="93">
        <v>0</v>
      </c>
      <c r="J41" s="93">
        <v>0</v>
      </c>
      <c r="K41" s="93">
        <v>0</v>
      </c>
      <c r="L41" s="93"/>
      <c r="M41" s="93"/>
      <c r="N41" s="93"/>
      <c r="O41" s="97">
        <f t="shared" si="1"/>
        <v>70</v>
      </c>
      <c r="P41" s="93" t="str">
        <f t="shared" si="0"/>
        <v>Khá</v>
      </c>
    </row>
    <row r="42" spans="1:16" s="49" customFormat="1" ht="20.25" customHeight="1">
      <c r="A42" s="93">
        <v>33</v>
      </c>
      <c r="B42" s="94" t="s">
        <v>262</v>
      </c>
      <c r="C42" s="95" t="s">
        <v>177</v>
      </c>
      <c r="D42" s="96">
        <v>1154040638</v>
      </c>
      <c r="E42" s="93">
        <v>23</v>
      </c>
      <c r="F42" s="93">
        <v>23</v>
      </c>
      <c r="G42" s="93">
        <v>20</v>
      </c>
      <c r="H42" s="93">
        <v>20</v>
      </c>
      <c r="I42" s="93">
        <v>10</v>
      </c>
      <c r="J42" s="93">
        <v>0</v>
      </c>
      <c r="K42" s="93">
        <v>0</v>
      </c>
      <c r="L42" s="93"/>
      <c r="M42" s="93"/>
      <c r="N42" s="93"/>
      <c r="O42" s="97">
        <f t="shared" si="1"/>
        <v>96</v>
      </c>
      <c r="P42" s="93" t="str">
        <f t="shared" si="0"/>
        <v>Xuất sắc</v>
      </c>
    </row>
    <row r="43" spans="1:16" s="49" customFormat="1" ht="20.25" customHeight="1">
      <c r="A43" s="93">
        <v>34</v>
      </c>
      <c r="B43" s="94" t="s">
        <v>263</v>
      </c>
      <c r="C43" s="95" t="s">
        <v>177</v>
      </c>
      <c r="D43" s="96">
        <v>1154040643</v>
      </c>
      <c r="E43" s="93">
        <v>23</v>
      </c>
      <c r="F43" s="93">
        <v>25</v>
      </c>
      <c r="G43" s="93">
        <v>19</v>
      </c>
      <c r="H43" s="93">
        <v>15</v>
      </c>
      <c r="I43" s="93">
        <v>0</v>
      </c>
      <c r="J43" s="93">
        <v>0</v>
      </c>
      <c r="K43" s="93">
        <v>0</v>
      </c>
      <c r="L43" s="93"/>
      <c r="M43" s="93"/>
      <c r="N43" s="93"/>
      <c r="O43" s="97">
        <f t="shared" si="1"/>
        <v>82</v>
      </c>
      <c r="P43" s="93" t="str">
        <f t="shared" si="0"/>
        <v>Tốt</v>
      </c>
    </row>
    <row r="44" spans="1:16" s="49" customFormat="1" ht="20.25" customHeight="1">
      <c r="A44" s="93">
        <v>35</v>
      </c>
      <c r="B44" s="94" t="s">
        <v>264</v>
      </c>
      <c r="C44" s="95" t="s">
        <v>227</v>
      </c>
      <c r="D44" s="96">
        <v>1154040636</v>
      </c>
      <c r="E44" s="93">
        <v>19</v>
      </c>
      <c r="F44" s="93">
        <v>23</v>
      </c>
      <c r="G44" s="93">
        <v>8</v>
      </c>
      <c r="H44" s="93">
        <v>10</v>
      </c>
      <c r="I44" s="93">
        <v>0</v>
      </c>
      <c r="J44" s="93">
        <v>0</v>
      </c>
      <c r="K44" s="93">
        <v>0</v>
      </c>
      <c r="L44" s="93"/>
      <c r="M44" s="93"/>
      <c r="N44" s="93"/>
      <c r="O44" s="97">
        <f t="shared" si="1"/>
        <v>60</v>
      </c>
      <c r="P44" s="93" t="str">
        <f t="shared" si="0"/>
        <v>Trung bình khá</v>
      </c>
    </row>
    <row r="45" spans="1:16" s="49" customFormat="1" ht="20.25" customHeight="1">
      <c r="A45" s="93">
        <v>36</v>
      </c>
      <c r="B45" s="94" t="s">
        <v>265</v>
      </c>
      <c r="C45" s="95" t="s">
        <v>228</v>
      </c>
      <c r="D45" s="96">
        <v>1154040656</v>
      </c>
      <c r="E45" s="93">
        <v>24</v>
      </c>
      <c r="F45" s="93">
        <v>23</v>
      </c>
      <c r="G45" s="93">
        <v>16</v>
      </c>
      <c r="H45" s="93">
        <v>10</v>
      </c>
      <c r="I45" s="93">
        <v>0</v>
      </c>
      <c r="J45" s="93">
        <v>0</v>
      </c>
      <c r="K45" s="93">
        <v>0</v>
      </c>
      <c r="L45" s="93"/>
      <c r="M45" s="93"/>
      <c r="N45" s="93"/>
      <c r="O45" s="97">
        <f t="shared" si="1"/>
        <v>73</v>
      </c>
      <c r="P45" s="93" t="str">
        <f t="shared" si="0"/>
        <v>Khá</v>
      </c>
    </row>
    <row r="46" spans="1:16" s="49" customFormat="1" ht="20.25" customHeight="1">
      <c r="A46" s="93">
        <v>37</v>
      </c>
      <c r="B46" s="94" t="s">
        <v>266</v>
      </c>
      <c r="C46" s="95" t="s">
        <v>229</v>
      </c>
      <c r="D46" s="96">
        <v>1154040651</v>
      </c>
      <c r="E46" s="93">
        <v>19</v>
      </c>
      <c r="F46" s="93">
        <v>23</v>
      </c>
      <c r="G46" s="93">
        <v>18</v>
      </c>
      <c r="H46" s="93">
        <v>10</v>
      </c>
      <c r="I46" s="93">
        <v>0</v>
      </c>
      <c r="J46" s="93">
        <v>0</v>
      </c>
      <c r="K46" s="93">
        <v>0</v>
      </c>
      <c r="L46" s="93"/>
      <c r="M46" s="93"/>
      <c r="N46" s="93"/>
      <c r="O46" s="97">
        <f t="shared" si="1"/>
        <v>70</v>
      </c>
      <c r="P46" s="93" t="str">
        <f t="shared" si="0"/>
        <v>Khá</v>
      </c>
    </row>
    <row r="47" spans="1:16" s="49" customFormat="1" ht="23.25" customHeight="1">
      <c r="A47" s="93">
        <v>38</v>
      </c>
      <c r="B47" s="94" t="s">
        <v>267</v>
      </c>
      <c r="C47" s="95" t="s">
        <v>230</v>
      </c>
      <c r="D47" s="96">
        <v>1154040685</v>
      </c>
      <c r="E47" s="93">
        <v>24</v>
      </c>
      <c r="F47" s="93">
        <v>25</v>
      </c>
      <c r="G47" s="93">
        <v>20</v>
      </c>
      <c r="H47" s="93">
        <v>10</v>
      </c>
      <c r="I47" s="93">
        <v>0</v>
      </c>
      <c r="J47" s="93">
        <v>0</v>
      </c>
      <c r="K47" s="93">
        <v>0</v>
      </c>
      <c r="L47" s="93"/>
      <c r="M47" s="93"/>
      <c r="N47" s="93"/>
      <c r="O47" s="97">
        <f t="shared" si="1"/>
        <v>79</v>
      </c>
      <c r="P47" s="93" t="str">
        <f t="shared" si="0"/>
        <v>Khá</v>
      </c>
    </row>
    <row r="48" spans="2:16" s="49" customFormat="1" ht="11.25" customHeight="1">
      <c r="B48" s="50"/>
      <c r="C48" s="50"/>
      <c r="D48" s="50"/>
      <c r="E48" s="50"/>
      <c r="F48" s="50"/>
      <c r="G48" s="50"/>
      <c r="H48" s="89"/>
      <c r="I48" s="89"/>
      <c r="J48" s="89"/>
      <c r="K48" s="89"/>
      <c r="L48" s="89"/>
      <c r="M48" s="89"/>
      <c r="N48" s="89"/>
      <c r="O48" s="43"/>
      <c r="P48" s="44"/>
    </row>
    <row r="49" spans="1:16" s="49" customFormat="1" ht="105" customHeight="1">
      <c r="A49" s="136" t="s">
        <v>31</v>
      </c>
      <c r="B49" s="137"/>
      <c r="C49" s="137"/>
      <c r="D49" s="137"/>
      <c r="E49" s="137"/>
      <c r="F49" s="51"/>
      <c r="G49" s="51"/>
      <c r="H49" s="46"/>
      <c r="I49" s="51"/>
      <c r="J49" s="136" t="s">
        <v>14</v>
      </c>
      <c r="K49" s="137"/>
      <c r="L49" s="137"/>
      <c r="M49" s="137"/>
      <c r="N49" s="137"/>
      <c r="O49" s="137"/>
      <c r="P49" s="137"/>
    </row>
    <row r="52" spans="2:6" ht="15.75">
      <c r="B52" s="90"/>
      <c r="C52" s="90"/>
      <c r="D52" s="91"/>
      <c r="E52" s="91"/>
      <c r="F52" s="91"/>
    </row>
    <row r="53" spans="2:6" ht="15.75">
      <c r="B53" s="92"/>
      <c r="C53" s="92"/>
      <c r="D53" s="91"/>
      <c r="E53" s="91"/>
      <c r="F53" s="91"/>
    </row>
    <row r="54" spans="2:3" ht="15.75">
      <c r="B54" s="92"/>
      <c r="C54" s="92"/>
    </row>
    <row r="55" spans="2:3" ht="15.75">
      <c r="B55" s="92"/>
      <c r="C55" s="92"/>
    </row>
    <row r="56" spans="2:3" ht="15.75">
      <c r="B56" s="92"/>
      <c r="C56" s="92"/>
    </row>
    <row r="57" spans="2:3" ht="15.75">
      <c r="B57" s="92"/>
      <c r="C57" s="92"/>
    </row>
    <row r="58" spans="2:3" ht="15.75">
      <c r="B58" s="92"/>
      <c r="C58" s="92"/>
    </row>
    <row r="59" spans="2:3" ht="15.75">
      <c r="B59" s="92"/>
      <c r="C59" s="92"/>
    </row>
  </sheetData>
  <sheetProtection/>
  <mergeCells count="17">
    <mergeCell ref="A49:E49"/>
    <mergeCell ref="J49:P49"/>
    <mergeCell ref="A8:A9"/>
    <mergeCell ref="B8:B9"/>
    <mergeCell ref="D8:D9"/>
    <mergeCell ref="E8:J8"/>
    <mergeCell ref="C8:C9"/>
    <mergeCell ref="K8:K9"/>
    <mergeCell ref="L8:N8"/>
    <mergeCell ref="A2:F2"/>
    <mergeCell ref="G2:P2"/>
    <mergeCell ref="A3:F3"/>
    <mergeCell ref="G3:P3"/>
    <mergeCell ref="A5:P5"/>
    <mergeCell ref="A6:P6"/>
    <mergeCell ref="O8:O9"/>
    <mergeCell ref="P8:P9"/>
  </mergeCells>
  <printOptions/>
  <pageMargins left="0.33" right="0.31" top="0.43" bottom="0.5" header="0.21" footer="0.25"/>
  <pageSetup horizontalDpi="600" verticalDpi="600" orientation="landscape" paperSize="9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28">
      <selection activeCell="B48" sqref="B48"/>
    </sheetView>
  </sheetViews>
  <sheetFormatPr defaultColWidth="9.140625" defaultRowHeight="12.75"/>
  <cols>
    <col min="1" max="1" width="4.7109375" style="20" customWidth="1"/>
    <col min="2" max="2" width="23.8515625" style="20" customWidth="1"/>
    <col min="3" max="3" width="8.7109375" style="20" bestFit="1" customWidth="1"/>
    <col min="4" max="4" width="14.28125" style="1" bestFit="1" customWidth="1"/>
    <col min="5" max="5" width="5.57421875" style="1" customWidth="1"/>
    <col min="6" max="6" width="6.00390625" style="1" customWidth="1"/>
    <col min="7" max="10" width="5.57421875" style="1" customWidth="1"/>
    <col min="11" max="11" width="8.140625" style="1" customWidth="1"/>
    <col min="12" max="12" width="9.57421875" style="1" customWidth="1"/>
    <col min="13" max="13" width="9.00390625" style="1" customWidth="1"/>
    <col min="14" max="14" width="8.7109375" style="1" customWidth="1"/>
    <col min="15" max="15" width="6.28125" style="1" customWidth="1"/>
    <col min="16" max="16" width="15.57421875" style="1" bestFit="1" customWidth="1"/>
    <col min="17" max="16384" width="9.140625" style="20" customWidth="1"/>
  </cols>
  <sheetData>
    <row r="1" ht="11.25" customHeight="1">
      <c r="P1" s="11"/>
    </row>
    <row r="2" spans="1:16" s="68" customFormat="1" ht="18.75" customHeight="1">
      <c r="A2" s="127" t="s">
        <v>12</v>
      </c>
      <c r="B2" s="127"/>
      <c r="C2" s="127"/>
      <c r="D2" s="127"/>
      <c r="E2" s="127"/>
      <c r="F2" s="1"/>
      <c r="G2" s="1"/>
      <c r="H2" s="128" t="s">
        <v>0</v>
      </c>
      <c r="I2" s="128"/>
      <c r="J2" s="128"/>
      <c r="K2" s="128"/>
      <c r="L2" s="128"/>
      <c r="M2" s="128"/>
      <c r="N2" s="128"/>
      <c r="O2" s="128"/>
      <c r="P2" s="128"/>
    </row>
    <row r="3" spans="1:16" s="68" customFormat="1" ht="18.75" customHeight="1">
      <c r="A3" s="127" t="s">
        <v>13</v>
      </c>
      <c r="B3" s="127"/>
      <c r="C3" s="127"/>
      <c r="D3" s="127"/>
      <c r="E3" s="127"/>
      <c r="F3" s="1"/>
      <c r="G3" s="1"/>
      <c r="H3" s="128" t="s">
        <v>1</v>
      </c>
      <c r="I3" s="128"/>
      <c r="J3" s="128"/>
      <c r="K3" s="128"/>
      <c r="L3" s="128"/>
      <c r="M3" s="128"/>
      <c r="N3" s="128"/>
      <c r="O3" s="128"/>
      <c r="P3" s="128"/>
    </row>
    <row r="4" ht="3.75" customHeight="1"/>
    <row r="5" spans="1:16" ht="23.25" customHeight="1">
      <c r="A5" s="130" t="s">
        <v>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23.25" customHeight="1">
      <c r="A6" s="130" t="s">
        <v>667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8" customHeight="1">
      <c r="A8" s="123" t="s">
        <v>2</v>
      </c>
      <c r="B8" s="142" t="s">
        <v>3</v>
      </c>
      <c r="C8" s="143"/>
      <c r="D8" s="123" t="s">
        <v>4</v>
      </c>
      <c r="E8" s="123" t="s">
        <v>6</v>
      </c>
      <c r="F8" s="141"/>
      <c r="G8" s="141"/>
      <c r="H8" s="141"/>
      <c r="I8" s="141"/>
      <c r="J8" s="141"/>
      <c r="K8" s="129" t="s">
        <v>32</v>
      </c>
      <c r="L8" s="129" t="s">
        <v>16</v>
      </c>
      <c r="M8" s="129"/>
      <c r="N8" s="129"/>
      <c r="O8" s="129" t="s">
        <v>25</v>
      </c>
      <c r="P8" s="123" t="s">
        <v>5</v>
      </c>
    </row>
    <row r="9" spans="1:16" s="8" customFormat="1" ht="54.75" customHeight="1">
      <c r="A9" s="146"/>
      <c r="B9" s="144"/>
      <c r="C9" s="138"/>
      <c r="D9" s="141"/>
      <c r="E9" s="7" t="s">
        <v>20</v>
      </c>
      <c r="F9" s="7" t="s">
        <v>33</v>
      </c>
      <c r="G9" s="7" t="s">
        <v>22</v>
      </c>
      <c r="H9" s="7" t="s">
        <v>29</v>
      </c>
      <c r="I9" s="7" t="s">
        <v>34</v>
      </c>
      <c r="J9" s="7" t="s">
        <v>24</v>
      </c>
      <c r="K9" s="141"/>
      <c r="L9" s="7" t="s">
        <v>666</v>
      </c>
      <c r="M9" s="7" t="s">
        <v>18</v>
      </c>
      <c r="N9" s="7" t="s">
        <v>19</v>
      </c>
      <c r="O9" s="141"/>
      <c r="P9" s="141"/>
    </row>
    <row r="10" spans="1:16" s="49" customFormat="1" ht="18.75" customHeight="1">
      <c r="A10" s="93">
        <v>1</v>
      </c>
      <c r="B10" s="94" t="s">
        <v>286</v>
      </c>
      <c r="C10" s="94" t="s">
        <v>268</v>
      </c>
      <c r="D10" s="93">
        <v>1154040134</v>
      </c>
      <c r="E10" s="93">
        <v>20</v>
      </c>
      <c r="F10" s="93">
        <v>25</v>
      </c>
      <c r="G10" s="93">
        <v>20</v>
      </c>
      <c r="H10" s="93">
        <v>20</v>
      </c>
      <c r="I10" s="93">
        <v>10</v>
      </c>
      <c r="J10" s="93">
        <v>0</v>
      </c>
      <c r="K10" s="93">
        <v>0</v>
      </c>
      <c r="L10" s="93"/>
      <c r="M10" s="93"/>
      <c r="N10" s="93"/>
      <c r="O10" s="97">
        <f aca="true" t="shared" si="0" ref="O10:O16">SUM(E10:K10)-SUM(L10:N10)</f>
        <v>95</v>
      </c>
      <c r="P10" s="93" t="str">
        <f aca="true" t="shared" si="1" ref="P10:P48">IF(O10&gt;89,"Xuất sắc",IF(O10&gt;79,"Tốt",IF(O10&gt;69,"Khá",IF(O10&gt;59,"Trung bình khá",IF(O10&gt;49,"Trung bình",IF(O10&gt;29,"Yếu","Kém"))))))</f>
        <v>Xuất sắc</v>
      </c>
    </row>
    <row r="11" spans="1:16" s="49" customFormat="1" ht="18.75" customHeight="1">
      <c r="A11" s="93">
        <v>2</v>
      </c>
      <c r="B11" s="94" t="s">
        <v>287</v>
      </c>
      <c r="C11" s="94" t="s">
        <v>115</v>
      </c>
      <c r="D11" s="93">
        <v>1154040358</v>
      </c>
      <c r="E11" s="93">
        <v>20</v>
      </c>
      <c r="F11" s="93">
        <v>25</v>
      </c>
      <c r="G11" s="93">
        <v>20</v>
      </c>
      <c r="H11" s="93">
        <v>15</v>
      </c>
      <c r="I11" s="93">
        <v>10</v>
      </c>
      <c r="J11" s="93">
        <v>0</v>
      </c>
      <c r="K11" s="93">
        <v>0</v>
      </c>
      <c r="L11" s="93"/>
      <c r="M11" s="93"/>
      <c r="N11" s="93"/>
      <c r="O11" s="97">
        <f t="shared" si="0"/>
        <v>90</v>
      </c>
      <c r="P11" s="93" t="str">
        <f t="shared" si="1"/>
        <v>Xuất sắc</v>
      </c>
    </row>
    <row r="12" spans="1:16" s="49" customFormat="1" ht="18.75" customHeight="1">
      <c r="A12" s="93">
        <v>3</v>
      </c>
      <c r="B12" s="94" t="s">
        <v>288</v>
      </c>
      <c r="C12" s="94" t="s">
        <v>129</v>
      </c>
      <c r="D12" s="93">
        <v>1154040502</v>
      </c>
      <c r="E12" s="93">
        <v>20</v>
      </c>
      <c r="F12" s="93">
        <v>25</v>
      </c>
      <c r="G12" s="93">
        <v>20</v>
      </c>
      <c r="H12" s="93">
        <v>15</v>
      </c>
      <c r="I12" s="93">
        <v>0</v>
      </c>
      <c r="J12" s="93">
        <v>0</v>
      </c>
      <c r="K12" s="93">
        <v>0</v>
      </c>
      <c r="L12" s="93"/>
      <c r="M12" s="93">
        <v>2</v>
      </c>
      <c r="N12" s="93">
        <v>2</v>
      </c>
      <c r="O12" s="97">
        <f t="shared" si="0"/>
        <v>76</v>
      </c>
      <c r="P12" s="93" t="str">
        <f t="shared" si="1"/>
        <v>Khá</v>
      </c>
    </row>
    <row r="13" spans="1:16" s="49" customFormat="1" ht="18.75" customHeight="1">
      <c r="A13" s="93">
        <v>4</v>
      </c>
      <c r="B13" s="94" t="s">
        <v>289</v>
      </c>
      <c r="C13" s="94" t="s">
        <v>146</v>
      </c>
      <c r="D13" s="93">
        <v>1154040682</v>
      </c>
      <c r="E13" s="93">
        <v>20</v>
      </c>
      <c r="F13" s="93">
        <v>25</v>
      </c>
      <c r="G13" s="93">
        <v>8</v>
      </c>
      <c r="H13" s="93">
        <v>15</v>
      </c>
      <c r="I13" s="93">
        <v>0</v>
      </c>
      <c r="J13" s="93">
        <v>0</v>
      </c>
      <c r="K13" s="93">
        <v>0</v>
      </c>
      <c r="L13" s="93"/>
      <c r="M13" s="93"/>
      <c r="N13" s="93"/>
      <c r="O13" s="97">
        <f t="shared" si="0"/>
        <v>68</v>
      </c>
      <c r="P13" s="93" t="str">
        <f t="shared" si="1"/>
        <v>Trung bình khá</v>
      </c>
    </row>
    <row r="14" spans="1:16" s="49" customFormat="1" ht="18.75" customHeight="1">
      <c r="A14" s="93">
        <v>5</v>
      </c>
      <c r="B14" s="94" t="s">
        <v>290</v>
      </c>
      <c r="C14" s="94" t="s">
        <v>269</v>
      </c>
      <c r="D14" s="93">
        <v>1154040340</v>
      </c>
      <c r="E14" s="93">
        <v>20</v>
      </c>
      <c r="F14" s="93">
        <v>25</v>
      </c>
      <c r="G14" s="93">
        <v>11</v>
      </c>
      <c r="H14" s="93">
        <v>15</v>
      </c>
      <c r="I14" s="93">
        <v>0</v>
      </c>
      <c r="J14" s="93">
        <v>0</v>
      </c>
      <c r="K14" s="93">
        <v>0</v>
      </c>
      <c r="L14" s="93"/>
      <c r="M14" s="93"/>
      <c r="N14" s="93"/>
      <c r="O14" s="97">
        <f t="shared" si="0"/>
        <v>71</v>
      </c>
      <c r="P14" s="93" t="str">
        <f t="shared" si="1"/>
        <v>Khá</v>
      </c>
    </row>
    <row r="15" spans="1:16" s="49" customFormat="1" ht="18.75" customHeight="1">
      <c r="A15" s="93">
        <v>6</v>
      </c>
      <c r="B15" s="94" t="s">
        <v>291</v>
      </c>
      <c r="C15" s="94" t="s">
        <v>270</v>
      </c>
      <c r="D15" s="93">
        <v>1154040475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/>
      <c r="M15" s="93"/>
      <c r="N15" s="93"/>
      <c r="O15" s="93">
        <f t="shared" si="0"/>
        <v>0</v>
      </c>
      <c r="P15" s="93" t="str">
        <f t="shared" si="1"/>
        <v>Kém</v>
      </c>
    </row>
    <row r="16" spans="1:16" s="50" customFormat="1" ht="18.75" customHeight="1">
      <c r="A16" s="93">
        <v>7</v>
      </c>
      <c r="B16" s="94" t="s">
        <v>292</v>
      </c>
      <c r="C16" s="94" t="s">
        <v>120</v>
      </c>
      <c r="D16" s="93">
        <v>1154040402</v>
      </c>
      <c r="E16" s="93">
        <v>20</v>
      </c>
      <c r="F16" s="93">
        <v>25</v>
      </c>
      <c r="G16" s="93">
        <v>20</v>
      </c>
      <c r="H16" s="93">
        <v>20</v>
      </c>
      <c r="I16" s="93">
        <v>0</v>
      </c>
      <c r="J16" s="93">
        <v>0</v>
      </c>
      <c r="K16" s="93">
        <v>0</v>
      </c>
      <c r="L16" s="93"/>
      <c r="M16" s="93"/>
      <c r="N16" s="93"/>
      <c r="O16" s="97">
        <f t="shared" si="0"/>
        <v>85</v>
      </c>
      <c r="P16" s="93" t="str">
        <f t="shared" si="1"/>
        <v>Tốt</v>
      </c>
    </row>
    <row r="17" spans="1:16" s="50" customFormat="1" ht="18.75" customHeight="1">
      <c r="A17" s="93">
        <v>8</v>
      </c>
      <c r="B17" s="94" t="s">
        <v>293</v>
      </c>
      <c r="C17" s="94" t="s">
        <v>271</v>
      </c>
      <c r="D17" s="93">
        <v>1154040173</v>
      </c>
      <c r="E17" s="93">
        <v>20</v>
      </c>
      <c r="F17" s="93">
        <v>25</v>
      </c>
      <c r="G17" s="93">
        <v>5</v>
      </c>
      <c r="H17" s="93">
        <v>15</v>
      </c>
      <c r="I17" s="93">
        <v>0</v>
      </c>
      <c r="J17" s="93">
        <v>0</v>
      </c>
      <c r="K17" s="93">
        <v>0</v>
      </c>
      <c r="L17" s="93"/>
      <c r="M17" s="93"/>
      <c r="N17" s="93"/>
      <c r="O17" s="97">
        <f aca="true" t="shared" si="2" ref="O17:O48">SUM(E17:K17)-SUM(L17:N17)</f>
        <v>65</v>
      </c>
      <c r="P17" s="93" t="str">
        <f t="shared" si="1"/>
        <v>Trung bình khá</v>
      </c>
    </row>
    <row r="18" spans="1:16" s="50" customFormat="1" ht="18.75" customHeight="1">
      <c r="A18" s="93">
        <v>9</v>
      </c>
      <c r="B18" s="94" t="s">
        <v>294</v>
      </c>
      <c r="C18" s="94" t="s">
        <v>272</v>
      </c>
      <c r="D18" s="93">
        <v>1154040148</v>
      </c>
      <c r="E18" s="93">
        <v>20</v>
      </c>
      <c r="F18" s="93">
        <v>25</v>
      </c>
      <c r="G18" s="93">
        <v>20</v>
      </c>
      <c r="H18" s="93">
        <v>20</v>
      </c>
      <c r="I18" s="93">
        <v>10</v>
      </c>
      <c r="J18" s="93">
        <v>0</v>
      </c>
      <c r="K18" s="93">
        <v>0</v>
      </c>
      <c r="L18" s="93"/>
      <c r="M18" s="93"/>
      <c r="N18" s="93"/>
      <c r="O18" s="97">
        <f t="shared" si="2"/>
        <v>95</v>
      </c>
      <c r="P18" s="93" t="str">
        <f t="shared" si="1"/>
        <v>Xuất sắc</v>
      </c>
    </row>
    <row r="19" spans="1:16" s="49" customFormat="1" ht="18.75" customHeight="1">
      <c r="A19" s="93">
        <v>10</v>
      </c>
      <c r="B19" s="94" t="s">
        <v>295</v>
      </c>
      <c r="C19" s="94" t="s">
        <v>115</v>
      </c>
      <c r="D19" s="93">
        <v>1154040365</v>
      </c>
      <c r="E19" s="93">
        <v>25</v>
      </c>
      <c r="F19" s="93">
        <v>25</v>
      </c>
      <c r="G19" s="93">
        <v>14</v>
      </c>
      <c r="H19" s="93">
        <v>15</v>
      </c>
      <c r="I19" s="93">
        <v>0</v>
      </c>
      <c r="J19" s="93">
        <v>0</v>
      </c>
      <c r="K19" s="93">
        <v>0</v>
      </c>
      <c r="L19" s="93"/>
      <c r="M19" s="93"/>
      <c r="N19" s="93"/>
      <c r="O19" s="97">
        <f t="shared" si="2"/>
        <v>79</v>
      </c>
      <c r="P19" s="93" t="str">
        <f t="shared" si="1"/>
        <v>Khá</v>
      </c>
    </row>
    <row r="20" spans="1:16" s="49" customFormat="1" ht="18.75" customHeight="1">
      <c r="A20" s="93">
        <v>11</v>
      </c>
      <c r="B20" s="94" t="s">
        <v>288</v>
      </c>
      <c r="C20" s="94" t="s">
        <v>273</v>
      </c>
      <c r="D20" s="93">
        <v>1154040271</v>
      </c>
      <c r="E20" s="93">
        <v>20</v>
      </c>
      <c r="F20" s="93">
        <v>25</v>
      </c>
      <c r="G20" s="93">
        <v>20</v>
      </c>
      <c r="H20" s="93">
        <v>20</v>
      </c>
      <c r="I20" s="93">
        <v>0</v>
      </c>
      <c r="J20" s="93">
        <v>0</v>
      </c>
      <c r="K20" s="93">
        <v>0</v>
      </c>
      <c r="L20" s="93"/>
      <c r="M20" s="93"/>
      <c r="N20" s="93"/>
      <c r="O20" s="97">
        <f t="shared" si="2"/>
        <v>85</v>
      </c>
      <c r="P20" s="93" t="str">
        <f t="shared" si="1"/>
        <v>Tốt</v>
      </c>
    </row>
    <row r="21" spans="1:16" s="49" customFormat="1" ht="18.75" customHeight="1">
      <c r="A21" s="93">
        <v>12</v>
      </c>
      <c r="B21" s="94" t="s">
        <v>296</v>
      </c>
      <c r="C21" s="94" t="s">
        <v>175</v>
      </c>
      <c r="D21" s="93">
        <v>1154040612</v>
      </c>
      <c r="E21" s="93">
        <v>20</v>
      </c>
      <c r="F21" s="93">
        <v>25</v>
      </c>
      <c r="G21" s="93">
        <v>20</v>
      </c>
      <c r="H21" s="93">
        <v>20</v>
      </c>
      <c r="I21" s="93">
        <v>10</v>
      </c>
      <c r="J21" s="93">
        <v>0</v>
      </c>
      <c r="K21" s="93">
        <v>0</v>
      </c>
      <c r="L21" s="93"/>
      <c r="M21" s="93"/>
      <c r="N21" s="93"/>
      <c r="O21" s="97">
        <f t="shared" si="2"/>
        <v>95</v>
      </c>
      <c r="P21" s="93" t="str">
        <f t="shared" si="1"/>
        <v>Xuất sắc</v>
      </c>
    </row>
    <row r="22" spans="1:16" s="49" customFormat="1" ht="18.75" customHeight="1">
      <c r="A22" s="93">
        <v>13</v>
      </c>
      <c r="B22" s="94" t="s">
        <v>297</v>
      </c>
      <c r="C22" s="94" t="s">
        <v>274</v>
      </c>
      <c r="D22" s="93">
        <v>1154040648</v>
      </c>
      <c r="E22" s="93">
        <v>20</v>
      </c>
      <c r="F22" s="93">
        <v>25</v>
      </c>
      <c r="G22" s="93">
        <v>20</v>
      </c>
      <c r="H22" s="93">
        <v>20</v>
      </c>
      <c r="I22" s="93">
        <v>0</v>
      </c>
      <c r="J22" s="93">
        <v>0</v>
      </c>
      <c r="K22" s="93">
        <v>0</v>
      </c>
      <c r="L22" s="93"/>
      <c r="M22" s="93"/>
      <c r="N22" s="93"/>
      <c r="O22" s="97">
        <f t="shared" si="2"/>
        <v>85</v>
      </c>
      <c r="P22" s="93" t="str">
        <f t="shared" si="1"/>
        <v>Tốt</v>
      </c>
    </row>
    <row r="23" spans="1:16" s="49" customFormat="1" ht="18.75" customHeight="1">
      <c r="A23" s="93">
        <v>14</v>
      </c>
      <c r="B23" s="94" t="s">
        <v>298</v>
      </c>
      <c r="C23" s="94" t="s">
        <v>275</v>
      </c>
      <c r="D23" s="93">
        <v>1154040239</v>
      </c>
      <c r="E23" s="93">
        <v>20</v>
      </c>
      <c r="F23" s="93">
        <v>25</v>
      </c>
      <c r="G23" s="93">
        <v>15</v>
      </c>
      <c r="H23" s="93">
        <v>20</v>
      </c>
      <c r="I23" s="93">
        <v>0</v>
      </c>
      <c r="J23" s="93">
        <v>0</v>
      </c>
      <c r="K23" s="93">
        <v>0</v>
      </c>
      <c r="L23" s="93"/>
      <c r="M23" s="93"/>
      <c r="N23" s="93"/>
      <c r="O23" s="97">
        <f t="shared" si="2"/>
        <v>80</v>
      </c>
      <c r="P23" s="93" t="str">
        <f t="shared" si="1"/>
        <v>Tốt</v>
      </c>
    </row>
    <row r="24" spans="1:16" s="49" customFormat="1" ht="18.75" customHeight="1">
      <c r="A24" s="93">
        <v>15</v>
      </c>
      <c r="B24" s="94" t="s">
        <v>299</v>
      </c>
      <c r="C24" s="94" t="s">
        <v>162</v>
      </c>
      <c r="D24" s="93">
        <v>1154040369</v>
      </c>
      <c r="E24" s="93">
        <v>20</v>
      </c>
      <c r="F24" s="93">
        <v>25</v>
      </c>
      <c r="G24" s="93">
        <v>10</v>
      </c>
      <c r="H24" s="93">
        <v>15</v>
      </c>
      <c r="I24" s="93">
        <v>0</v>
      </c>
      <c r="J24" s="93">
        <v>0</v>
      </c>
      <c r="K24" s="93">
        <v>0</v>
      </c>
      <c r="L24" s="93"/>
      <c r="M24" s="93"/>
      <c r="N24" s="93"/>
      <c r="O24" s="97">
        <f t="shared" si="2"/>
        <v>70</v>
      </c>
      <c r="P24" s="93" t="str">
        <f t="shared" si="1"/>
        <v>Khá</v>
      </c>
    </row>
    <row r="25" spans="1:16" s="49" customFormat="1" ht="18.75" customHeight="1">
      <c r="A25" s="93">
        <v>16</v>
      </c>
      <c r="B25" s="94" t="s">
        <v>300</v>
      </c>
      <c r="C25" s="94" t="s">
        <v>276</v>
      </c>
      <c r="D25" s="93">
        <v>1154040106</v>
      </c>
      <c r="E25" s="93">
        <v>25</v>
      </c>
      <c r="F25" s="93">
        <v>25</v>
      </c>
      <c r="G25" s="93">
        <v>20</v>
      </c>
      <c r="H25" s="93">
        <v>15</v>
      </c>
      <c r="I25" s="93">
        <v>0</v>
      </c>
      <c r="J25" s="93">
        <v>0</v>
      </c>
      <c r="K25" s="93">
        <v>0</v>
      </c>
      <c r="L25" s="93"/>
      <c r="M25" s="93"/>
      <c r="N25" s="93"/>
      <c r="O25" s="97">
        <f t="shared" si="2"/>
        <v>85</v>
      </c>
      <c r="P25" s="93" t="str">
        <f t="shared" si="1"/>
        <v>Tốt</v>
      </c>
    </row>
    <row r="26" spans="1:16" s="49" customFormat="1" ht="18.75" customHeight="1">
      <c r="A26" s="93">
        <v>17</v>
      </c>
      <c r="B26" s="94" t="s">
        <v>288</v>
      </c>
      <c r="C26" s="94" t="s">
        <v>277</v>
      </c>
      <c r="D26" s="93">
        <v>1154040521</v>
      </c>
      <c r="E26" s="93">
        <v>20</v>
      </c>
      <c r="F26" s="93">
        <v>25</v>
      </c>
      <c r="G26" s="93">
        <v>14</v>
      </c>
      <c r="H26" s="93">
        <v>15</v>
      </c>
      <c r="I26" s="93">
        <v>0</v>
      </c>
      <c r="J26" s="93">
        <v>0</v>
      </c>
      <c r="K26" s="93">
        <v>0</v>
      </c>
      <c r="L26" s="93"/>
      <c r="M26" s="93"/>
      <c r="N26" s="93"/>
      <c r="O26" s="97">
        <f t="shared" si="2"/>
        <v>74</v>
      </c>
      <c r="P26" s="93" t="str">
        <f t="shared" si="1"/>
        <v>Khá</v>
      </c>
    </row>
    <row r="27" spans="1:16" s="49" customFormat="1" ht="18.75" customHeight="1">
      <c r="A27" s="93">
        <v>18</v>
      </c>
      <c r="B27" s="94" t="s">
        <v>301</v>
      </c>
      <c r="C27" s="94" t="s">
        <v>120</v>
      </c>
      <c r="D27" s="93">
        <v>1154040401</v>
      </c>
      <c r="E27" s="93">
        <v>20</v>
      </c>
      <c r="F27" s="93">
        <v>25</v>
      </c>
      <c r="G27" s="93">
        <v>20</v>
      </c>
      <c r="H27" s="93">
        <v>20</v>
      </c>
      <c r="I27" s="93">
        <v>0</v>
      </c>
      <c r="J27" s="93">
        <v>0</v>
      </c>
      <c r="K27" s="93">
        <v>0</v>
      </c>
      <c r="L27" s="93"/>
      <c r="M27" s="93"/>
      <c r="N27" s="93"/>
      <c r="O27" s="97">
        <f t="shared" si="2"/>
        <v>85</v>
      </c>
      <c r="P27" s="93" t="str">
        <f t="shared" si="1"/>
        <v>Tốt</v>
      </c>
    </row>
    <row r="28" spans="1:16" s="49" customFormat="1" ht="18.75" customHeight="1">
      <c r="A28" s="93">
        <v>19</v>
      </c>
      <c r="B28" s="94" t="s">
        <v>302</v>
      </c>
      <c r="C28" s="94" t="s">
        <v>102</v>
      </c>
      <c r="D28" s="93">
        <v>1154040230</v>
      </c>
      <c r="E28" s="93">
        <v>20</v>
      </c>
      <c r="F28" s="93">
        <v>25</v>
      </c>
      <c r="G28" s="93">
        <v>19</v>
      </c>
      <c r="H28" s="93">
        <v>20</v>
      </c>
      <c r="I28" s="93">
        <v>0</v>
      </c>
      <c r="J28" s="93">
        <v>0</v>
      </c>
      <c r="K28" s="93">
        <v>0</v>
      </c>
      <c r="L28" s="93"/>
      <c r="M28" s="93"/>
      <c r="N28" s="93"/>
      <c r="O28" s="97">
        <f t="shared" si="2"/>
        <v>84</v>
      </c>
      <c r="P28" s="93" t="str">
        <f t="shared" si="1"/>
        <v>Tốt</v>
      </c>
    </row>
    <row r="29" spans="1:16" s="49" customFormat="1" ht="18.75" customHeight="1">
      <c r="A29" s="93">
        <v>20</v>
      </c>
      <c r="B29" s="94" t="s">
        <v>303</v>
      </c>
      <c r="C29" s="94" t="s">
        <v>172</v>
      </c>
      <c r="D29" s="93">
        <v>1154040551</v>
      </c>
      <c r="E29" s="93">
        <v>25</v>
      </c>
      <c r="F29" s="93">
        <v>25</v>
      </c>
      <c r="G29" s="93">
        <v>11</v>
      </c>
      <c r="H29" s="93">
        <v>15</v>
      </c>
      <c r="I29" s="93">
        <v>0</v>
      </c>
      <c r="J29" s="93">
        <v>0</v>
      </c>
      <c r="K29" s="93">
        <v>0</v>
      </c>
      <c r="L29" s="93"/>
      <c r="M29" s="93"/>
      <c r="N29" s="93"/>
      <c r="O29" s="97">
        <f t="shared" si="2"/>
        <v>76</v>
      </c>
      <c r="P29" s="93" t="str">
        <f t="shared" si="1"/>
        <v>Khá</v>
      </c>
    </row>
    <row r="30" spans="1:16" s="49" customFormat="1" ht="18.75" customHeight="1">
      <c r="A30" s="93">
        <v>21</v>
      </c>
      <c r="B30" s="94" t="s">
        <v>304</v>
      </c>
      <c r="C30" s="94" t="s">
        <v>278</v>
      </c>
      <c r="D30" s="93">
        <v>1154040182</v>
      </c>
      <c r="E30" s="93">
        <v>20</v>
      </c>
      <c r="F30" s="93">
        <v>25</v>
      </c>
      <c r="G30" s="93">
        <v>20</v>
      </c>
      <c r="H30" s="93">
        <v>20</v>
      </c>
      <c r="I30" s="93">
        <v>0</v>
      </c>
      <c r="J30" s="93">
        <v>0</v>
      </c>
      <c r="K30" s="93">
        <v>0</v>
      </c>
      <c r="L30" s="93"/>
      <c r="M30" s="93"/>
      <c r="N30" s="93"/>
      <c r="O30" s="97">
        <f t="shared" si="2"/>
        <v>85</v>
      </c>
      <c r="P30" s="93" t="str">
        <f t="shared" si="1"/>
        <v>Tốt</v>
      </c>
    </row>
    <row r="31" spans="1:16" s="49" customFormat="1" ht="18.75" customHeight="1">
      <c r="A31" s="93">
        <v>22</v>
      </c>
      <c r="B31" s="94" t="s">
        <v>305</v>
      </c>
      <c r="C31" s="94" t="s">
        <v>279</v>
      </c>
      <c r="D31" s="93">
        <v>1154040293</v>
      </c>
      <c r="E31" s="93">
        <v>18</v>
      </c>
      <c r="F31" s="93">
        <v>25</v>
      </c>
      <c r="G31" s="93">
        <v>20</v>
      </c>
      <c r="H31" s="93">
        <v>20</v>
      </c>
      <c r="I31" s="93">
        <v>9</v>
      </c>
      <c r="J31" s="93">
        <v>0</v>
      </c>
      <c r="K31" s="93">
        <v>0</v>
      </c>
      <c r="L31" s="93"/>
      <c r="M31" s="93"/>
      <c r="N31" s="93"/>
      <c r="O31" s="97">
        <f t="shared" si="2"/>
        <v>92</v>
      </c>
      <c r="P31" s="93" t="str">
        <f t="shared" si="1"/>
        <v>Xuất sắc</v>
      </c>
    </row>
    <row r="32" spans="1:16" s="49" customFormat="1" ht="18.75" customHeight="1">
      <c r="A32" s="93">
        <v>23</v>
      </c>
      <c r="B32" s="94" t="s">
        <v>306</v>
      </c>
      <c r="C32" s="94" t="s">
        <v>161</v>
      </c>
      <c r="D32" s="93">
        <v>1154040352</v>
      </c>
      <c r="E32" s="93">
        <v>20</v>
      </c>
      <c r="F32" s="93">
        <v>25</v>
      </c>
      <c r="G32" s="93">
        <v>20</v>
      </c>
      <c r="H32" s="93">
        <v>20</v>
      </c>
      <c r="I32" s="93">
        <v>0</v>
      </c>
      <c r="J32" s="93">
        <v>0</v>
      </c>
      <c r="K32" s="93">
        <v>0</v>
      </c>
      <c r="L32" s="93"/>
      <c r="M32" s="93"/>
      <c r="N32" s="93"/>
      <c r="O32" s="97">
        <f t="shared" si="2"/>
        <v>85</v>
      </c>
      <c r="P32" s="93" t="str">
        <f t="shared" si="1"/>
        <v>Tốt</v>
      </c>
    </row>
    <row r="33" spans="1:16" s="49" customFormat="1" ht="18.75" customHeight="1">
      <c r="A33" s="93">
        <v>24</v>
      </c>
      <c r="B33" s="94" t="s">
        <v>301</v>
      </c>
      <c r="C33" s="94" t="s">
        <v>106</v>
      </c>
      <c r="D33" s="93">
        <v>1154040283</v>
      </c>
      <c r="E33" s="93">
        <v>20</v>
      </c>
      <c r="F33" s="93">
        <v>25</v>
      </c>
      <c r="G33" s="93">
        <v>13</v>
      </c>
      <c r="H33" s="93">
        <v>15</v>
      </c>
      <c r="I33" s="93">
        <v>0</v>
      </c>
      <c r="J33" s="93">
        <v>0</v>
      </c>
      <c r="K33" s="93">
        <v>0</v>
      </c>
      <c r="L33" s="93"/>
      <c r="M33" s="93"/>
      <c r="N33" s="93"/>
      <c r="O33" s="97">
        <f t="shared" si="2"/>
        <v>73</v>
      </c>
      <c r="P33" s="93" t="str">
        <f t="shared" si="1"/>
        <v>Khá</v>
      </c>
    </row>
    <row r="34" spans="1:16" s="49" customFormat="1" ht="18.75" customHeight="1">
      <c r="A34" s="93">
        <v>25</v>
      </c>
      <c r="B34" s="94" t="s">
        <v>307</v>
      </c>
      <c r="C34" s="94" t="s">
        <v>126</v>
      </c>
      <c r="D34" s="93">
        <v>1154040409</v>
      </c>
      <c r="E34" s="93">
        <v>20</v>
      </c>
      <c r="F34" s="93">
        <v>25</v>
      </c>
      <c r="G34" s="93">
        <v>12</v>
      </c>
      <c r="H34" s="93">
        <v>15</v>
      </c>
      <c r="I34" s="93">
        <v>0</v>
      </c>
      <c r="J34" s="93">
        <v>0</v>
      </c>
      <c r="K34" s="93">
        <v>0</v>
      </c>
      <c r="L34" s="93"/>
      <c r="M34" s="93"/>
      <c r="N34" s="93"/>
      <c r="O34" s="97">
        <f t="shared" si="2"/>
        <v>72</v>
      </c>
      <c r="P34" s="93" t="str">
        <f t="shared" si="1"/>
        <v>Khá</v>
      </c>
    </row>
    <row r="35" spans="1:16" s="49" customFormat="1" ht="18.75" customHeight="1">
      <c r="A35" s="93">
        <v>26</v>
      </c>
      <c r="B35" s="94" t="s">
        <v>308</v>
      </c>
      <c r="C35" s="94" t="s">
        <v>216</v>
      </c>
      <c r="D35" s="93">
        <v>1154040129</v>
      </c>
      <c r="E35" s="93">
        <v>20</v>
      </c>
      <c r="F35" s="93">
        <v>25</v>
      </c>
      <c r="G35" s="93">
        <v>14</v>
      </c>
      <c r="H35" s="93">
        <v>20</v>
      </c>
      <c r="I35" s="93">
        <v>0</v>
      </c>
      <c r="J35" s="93">
        <v>0</v>
      </c>
      <c r="K35" s="93">
        <v>0</v>
      </c>
      <c r="L35" s="93"/>
      <c r="M35" s="93"/>
      <c r="N35" s="93"/>
      <c r="O35" s="97">
        <f t="shared" si="2"/>
        <v>79</v>
      </c>
      <c r="P35" s="93" t="str">
        <f t="shared" si="1"/>
        <v>Khá</v>
      </c>
    </row>
    <row r="36" spans="1:16" s="49" customFormat="1" ht="18.75" customHeight="1">
      <c r="A36" s="93">
        <v>27</v>
      </c>
      <c r="B36" s="94" t="s">
        <v>309</v>
      </c>
      <c r="C36" s="94" t="s">
        <v>280</v>
      </c>
      <c r="D36" s="93">
        <v>1154040336</v>
      </c>
      <c r="E36" s="93">
        <v>20</v>
      </c>
      <c r="F36" s="93">
        <v>25</v>
      </c>
      <c r="G36" s="93">
        <v>10</v>
      </c>
      <c r="H36" s="93">
        <v>15</v>
      </c>
      <c r="I36" s="93">
        <v>0</v>
      </c>
      <c r="J36" s="93">
        <v>0</v>
      </c>
      <c r="K36" s="93">
        <v>0</v>
      </c>
      <c r="L36" s="93"/>
      <c r="M36" s="93"/>
      <c r="N36" s="93"/>
      <c r="O36" s="97">
        <f t="shared" si="2"/>
        <v>70</v>
      </c>
      <c r="P36" s="93" t="str">
        <f t="shared" si="1"/>
        <v>Khá</v>
      </c>
    </row>
    <row r="37" spans="1:16" s="49" customFormat="1" ht="18.75" customHeight="1">
      <c r="A37" s="93">
        <v>28</v>
      </c>
      <c r="B37" s="94" t="s">
        <v>310</v>
      </c>
      <c r="C37" s="94" t="s">
        <v>226</v>
      </c>
      <c r="D37" s="93">
        <v>1154040628</v>
      </c>
      <c r="E37" s="93">
        <v>20</v>
      </c>
      <c r="F37" s="93">
        <v>25</v>
      </c>
      <c r="G37" s="93">
        <v>20</v>
      </c>
      <c r="H37" s="93">
        <v>20</v>
      </c>
      <c r="I37" s="93">
        <v>0</v>
      </c>
      <c r="J37" s="93">
        <v>0</v>
      </c>
      <c r="K37" s="93">
        <v>0</v>
      </c>
      <c r="L37" s="93"/>
      <c r="M37" s="93"/>
      <c r="N37" s="93"/>
      <c r="O37" s="97">
        <f t="shared" si="2"/>
        <v>85</v>
      </c>
      <c r="P37" s="93" t="str">
        <f t="shared" si="1"/>
        <v>Tốt</v>
      </c>
    </row>
    <row r="38" spans="1:16" s="49" customFormat="1" ht="18.75" customHeight="1">
      <c r="A38" s="93">
        <v>29</v>
      </c>
      <c r="B38" s="94" t="s">
        <v>311</v>
      </c>
      <c r="C38" s="94" t="s">
        <v>88</v>
      </c>
      <c r="D38" s="93">
        <v>1154040059</v>
      </c>
      <c r="E38" s="93">
        <v>20</v>
      </c>
      <c r="F38" s="93">
        <v>25</v>
      </c>
      <c r="G38" s="93">
        <v>17</v>
      </c>
      <c r="H38" s="93">
        <v>20</v>
      </c>
      <c r="I38" s="93">
        <v>0</v>
      </c>
      <c r="J38" s="93">
        <v>0</v>
      </c>
      <c r="K38" s="93">
        <v>0</v>
      </c>
      <c r="L38" s="93"/>
      <c r="M38" s="93"/>
      <c r="N38" s="93"/>
      <c r="O38" s="97">
        <f t="shared" si="2"/>
        <v>82</v>
      </c>
      <c r="P38" s="93" t="str">
        <f t="shared" si="1"/>
        <v>Tốt</v>
      </c>
    </row>
    <row r="39" spans="1:16" s="49" customFormat="1" ht="18.75" customHeight="1">
      <c r="A39" s="93">
        <v>30</v>
      </c>
      <c r="B39" s="94" t="s">
        <v>312</v>
      </c>
      <c r="C39" s="94" t="s">
        <v>281</v>
      </c>
      <c r="D39" s="93">
        <v>1154040306</v>
      </c>
      <c r="E39" s="93">
        <v>20</v>
      </c>
      <c r="F39" s="93">
        <v>25</v>
      </c>
      <c r="G39" s="93">
        <v>17</v>
      </c>
      <c r="H39" s="93">
        <v>20</v>
      </c>
      <c r="I39" s="93">
        <v>0</v>
      </c>
      <c r="J39" s="93">
        <v>0</v>
      </c>
      <c r="K39" s="93">
        <v>0</v>
      </c>
      <c r="L39" s="93"/>
      <c r="M39" s="93"/>
      <c r="N39" s="93"/>
      <c r="O39" s="97">
        <f t="shared" si="2"/>
        <v>82</v>
      </c>
      <c r="P39" s="93" t="str">
        <f t="shared" si="1"/>
        <v>Tốt</v>
      </c>
    </row>
    <row r="40" spans="1:16" s="49" customFormat="1" ht="18.75" customHeight="1">
      <c r="A40" s="93">
        <v>31</v>
      </c>
      <c r="B40" s="94" t="s">
        <v>313</v>
      </c>
      <c r="C40" s="94" t="s">
        <v>88</v>
      </c>
      <c r="D40" s="93">
        <v>1154040058</v>
      </c>
      <c r="E40" s="93">
        <v>20</v>
      </c>
      <c r="F40" s="93">
        <v>25</v>
      </c>
      <c r="G40" s="93">
        <v>12</v>
      </c>
      <c r="H40" s="93">
        <v>15</v>
      </c>
      <c r="I40" s="93">
        <v>0</v>
      </c>
      <c r="J40" s="93">
        <v>0</v>
      </c>
      <c r="K40" s="93">
        <v>0</v>
      </c>
      <c r="L40" s="93"/>
      <c r="M40" s="93"/>
      <c r="N40" s="93"/>
      <c r="O40" s="97">
        <f t="shared" si="2"/>
        <v>72</v>
      </c>
      <c r="P40" s="93" t="str">
        <f t="shared" si="1"/>
        <v>Khá</v>
      </c>
    </row>
    <row r="41" spans="1:16" s="49" customFormat="1" ht="18.75" customHeight="1">
      <c r="A41" s="93">
        <v>32</v>
      </c>
      <c r="B41" s="94" t="s">
        <v>314</v>
      </c>
      <c r="C41" s="94" t="s">
        <v>282</v>
      </c>
      <c r="D41" s="93">
        <v>1154040706</v>
      </c>
      <c r="E41" s="93">
        <v>20</v>
      </c>
      <c r="F41" s="93">
        <v>25</v>
      </c>
      <c r="G41" s="93">
        <v>20</v>
      </c>
      <c r="H41" s="93">
        <v>15</v>
      </c>
      <c r="I41" s="93">
        <v>0</v>
      </c>
      <c r="J41" s="93">
        <v>0</v>
      </c>
      <c r="K41" s="93">
        <v>0</v>
      </c>
      <c r="L41" s="93"/>
      <c r="M41" s="93"/>
      <c r="N41" s="93"/>
      <c r="O41" s="97">
        <f t="shared" si="2"/>
        <v>80</v>
      </c>
      <c r="P41" s="93" t="str">
        <f t="shared" si="1"/>
        <v>Tốt</v>
      </c>
    </row>
    <row r="42" spans="1:16" s="49" customFormat="1" ht="18.75" customHeight="1">
      <c r="A42" s="93">
        <v>33</v>
      </c>
      <c r="B42" s="94" t="s">
        <v>315</v>
      </c>
      <c r="C42" s="94" t="s">
        <v>106</v>
      </c>
      <c r="D42" s="93">
        <v>1154040277</v>
      </c>
      <c r="E42" s="93">
        <v>20</v>
      </c>
      <c r="F42" s="93">
        <v>25</v>
      </c>
      <c r="G42" s="93">
        <v>18</v>
      </c>
      <c r="H42" s="93">
        <v>15</v>
      </c>
      <c r="I42" s="93">
        <v>0</v>
      </c>
      <c r="J42" s="93">
        <v>0</v>
      </c>
      <c r="K42" s="93">
        <v>0</v>
      </c>
      <c r="L42" s="93"/>
      <c r="M42" s="93"/>
      <c r="N42" s="93"/>
      <c r="O42" s="97">
        <f t="shared" si="2"/>
        <v>78</v>
      </c>
      <c r="P42" s="93" t="str">
        <f t="shared" si="1"/>
        <v>Khá</v>
      </c>
    </row>
    <row r="43" spans="1:16" s="49" customFormat="1" ht="18.75" customHeight="1">
      <c r="A43" s="93">
        <v>34</v>
      </c>
      <c r="B43" s="94" t="s">
        <v>316</v>
      </c>
      <c r="C43" s="94" t="s">
        <v>283</v>
      </c>
      <c r="D43" s="93">
        <v>1154040247</v>
      </c>
      <c r="E43" s="93">
        <v>20</v>
      </c>
      <c r="F43" s="93">
        <v>25</v>
      </c>
      <c r="G43" s="93">
        <v>20</v>
      </c>
      <c r="H43" s="93">
        <v>15</v>
      </c>
      <c r="I43" s="93">
        <v>10</v>
      </c>
      <c r="J43" s="93">
        <v>0</v>
      </c>
      <c r="K43" s="93">
        <v>0</v>
      </c>
      <c r="L43" s="93"/>
      <c r="M43" s="93"/>
      <c r="N43" s="93"/>
      <c r="O43" s="97">
        <f t="shared" si="2"/>
        <v>90</v>
      </c>
      <c r="P43" s="93" t="str">
        <f t="shared" si="1"/>
        <v>Xuất sắc</v>
      </c>
    </row>
    <row r="44" spans="1:16" s="49" customFormat="1" ht="18.75" customHeight="1">
      <c r="A44" s="93">
        <v>35</v>
      </c>
      <c r="B44" s="94" t="s">
        <v>317</v>
      </c>
      <c r="C44" s="94" t="s">
        <v>165</v>
      </c>
      <c r="D44" s="93">
        <v>1154040418</v>
      </c>
      <c r="E44" s="93">
        <v>20</v>
      </c>
      <c r="F44" s="93">
        <v>25</v>
      </c>
      <c r="G44" s="93">
        <v>20</v>
      </c>
      <c r="H44" s="93">
        <v>15</v>
      </c>
      <c r="I44" s="93">
        <v>0</v>
      </c>
      <c r="J44" s="93">
        <v>0</v>
      </c>
      <c r="K44" s="93">
        <v>0</v>
      </c>
      <c r="L44" s="93"/>
      <c r="M44" s="93"/>
      <c r="N44" s="93"/>
      <c r="O44" s="97">
        <f t="shared" si="2"/>
        <v>80</v>
      </c>
      <c r="P44" s="93" t="str">
        <f t="shared" si="1"/>
        <v>Tốt</v>
      </c>
    </row>
    <row r="45" spans="1:16" s="49" customFormat="1" ht="18.75" customHeight="1">
      <c r="A45" s="93">
        <v>36</v>
      </c>
      <c r="B45" s="94" t="s">
        <v>318</v>
      </c>
      <c r="C45" s="94" t="s">
        <v>269</v>
      </c>
      <c r="D45" s="93">
        <v>1154040338</v>
      </c>
      <c r="E45" s="93">
        <v>23</v>
      </c>
      <c r="F45" s="93">
        <v>25</v>
      </c>
      <c r="G45" s="93">
        <v>20</v>
      </c>
      <c r="H45" s="93">
        <v>15</v>
      </c>
      <c r="I45" s="93">
        <v>5</v>
      </c>
      <c r="J45" s="93">
        <v>0</v>
      </c>
      <c r="K45" s="93">
        <v>0</v>
      </c>
      <c r="L45" s="93"/>
      <c r="M45" s="93"/>
      <c r="N45" s="93"/>
      <c r="O45" s="97">
        <f t="shared" si="2"/>
        <v>88</v>
      </c>
      <c r="P45" s="93" t="str">
        <f t="shared" si="1"/>
        <v>Tốt</v>
      </c>
    </row>
    <row r="46" spans="1:16" s="49" customFormat="1" ht="18.75" customHeight="1">
      <c r="A46" s="93">
        <v>37</v>
      </c>
      <c r="B46" s="94" t="s">
        <v>319</v>
      </c>
      <c r="C46" s="94" t="s">
        <v>284</v>
      </c>
      <c r="D46" s="93">
        <v>1154040243</v>
      </c>
      <c r="E46" s="93">
        <v>20</v>
      </c>
      <c r="F46" s="93">
        <v>25</v>
      </c>
      <c r="G46" s="93">
        <v>8</v>
      </c>
      <c r="H46" s="93">
        <v>15</v>
      </c>
      <c r="I46" s="93"/>
      <c r="J46" s="93">
        <v>0</v>
      </c>
      <c r="K46" s="93">
        <v>0</v>
      </c>
      <c r="L46" s="93"/>
      <c r="M46" s="93"/>
      <c r="N46" s="93">
        <v>2</v>
      </c>
      <c r="O46" s="97">
        <f t="shared" si="2"/>
        <v>66</v>
      </c>
      <c r="P46" s="93" t="str">
        <f t="shared" si="1"/>
        <v>Trung bình khá</v>
      </c>
    </row>
    <row r="47" spans="1:16" s="49" customFormat="1" ht="18.75" customHeight="1">
      <c r="A47" s="93">
        <v>38</v>
      </c>
      <c r="B47" s="94" t="s">
        <v>320</v>
      </c>
      <c r="C47" s="94" t="s">
        <v>285</v>
      </c>
      <c r="D47" s="93">
        <v>1154040167</v>
      </c>
      <c r="E47" s="93">
        <v>20</v>
      </c>
      <c r="F47" s="93">
        <v>25</v>
      </c>
      <c r="G47" s="93">
        <v>10</v>
      </c>
      <c r="H47" s="93">
        <v>15</v>
      </c>
      <c r="I47" s="93">
        <v>0</v>
      </c>
      <c r="J47" s="93">
        <v>0</v>
      </c>
      <c r="K47" s="93">
        <v>0</v>
      </c>
      <c r="L47" s="93"/>
      <c r="M47" s="93"/>
      <c r="N47" s="93"/>
      <c r="O47" s="97">
        <f t="shared" si="2"/>
        <v>70</v>
      </c>
      <c r="P47" s="93" t="str">
        <f t="shared" si="1"/>
        <v>Khá</v>
      </c>
    </row>
    <row r="48" spans="1:16" s="49" customFormat="1" ht="18.75" customHeight="1">
      <c r="A48" s="93">
        <v>39</v>
      </c>
      <c r="B48" s="94" t="s">
        <v>672</v>
      </c>
      <c r="C48" s="94" t="s">
        <v>157</v>
      </c>
      <c r="D48" s="93">
        <v>1154040054</v>
      </c>
      <c r="E48" s="93">
        <v>20</v>
      </c>
      <c r="F48" s="93">
        <v>25</v>
      </c>
      <c r="G48" s="93">
        <v>11</v>
      </c>
      <c r="H48" s="93">
        <v>15</v>
      </c>
      <c r="I48" s="93">
        <v>0</v>
      </c>
      <c r="J48" s="93">
        <v>0</v>
      </c>
      <c r="K48" s="93">
        <v>0</v>
      </c>
      <c r="L48" s="93"/>
      <c r="M48" s="93"/>
      <c r="N48" s="93"/>
      <c r="O48" s="97">
        <f t="shared" si="2"/>
        <v>71</v>
      </c>
      <c r="P48" s="93" t="str">
        <f t="shared" si="1"/>
        <v>Khá</v>
      </c>
    </row>
    <row r="49" spans="1:17" s="67" customFormat="1" ht="13.5" customHeight="1">
      <c r="A49" s="33"/>
      <c r="B49" s="34"/>
      <c r="C49" s="34"/>
      <c r="D49" s="33"/>
      <c r="E49" s="33"/>
      <c r="F49" s="33"/>
      <c r="G49" s="33"/>
      <c r="H49" s="33"/>
      <c r="I49" s="33"/>
      <c r="J49" s="35"/>
      <c r="K49" s="35"/>
      <c r="L49" s="35"/>
      <c r="M49" s="35"/>
      <c r="N49" s="35"/>
      <c r="O49" s="33"/>
      <c r="P49" s="33"/>
      <c r="Q49" s="35"/>
    </row>
    <row r="50" spans="1:17" s="67" customFormat="1" ht="114" customHeight="1">
      <c r="A50" s="136" t="s">
        <v>31</v>
      </c>
      <c r="B50" s="137"/>
      <c r="C50" s="137"/>
      <c r="D50" s="137"/>
      <c r="E50" s="137"/>
      <c r="F50" s="14"/>
      <c r="G50" s="14"/>
      <c r="H50" s="14"/>
      <c r="I50" s="14"/>
      <c r="J50" s="136" t="s">
        <v>14</v>
      </c>
      <c r="K50" s="137"/>
      <c r="L50" s="137"/>
      <c r="M50" s="137"/>
      <c r="N50" s="137"/>
      <c r="O50" s="137"/>
      <c r="P50" s="137"/>
      <c r="Q50" s="36"/>
    </row>
    <row r="51" spans="1:17" s="67" customFormat="1" ht="16.5">
      <c r="A51" s="37"/>
      <c r="B51" s="38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s="67" customFormat="1" ht="16.5">
      <c r="A52" s="37"/>
      <c r="B52" s="38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s="67" customFormat="1" ht="16.5">
      <c r="A53" s="37"/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s="67" customFormat="1" ht="16.5">
      <c r="A54" s="145"/>
      <c r="B54" s="145"/>
      <c r="C54" s="145"/>
      <c r="D54" s="145"/>
      <c r="E54" s="145"/>
      <c r="F54" s="39"/>
      <c r="G54" s="39"/>
      <c r="H54" s="39"/>
      <c r="I54" s="39"/>
      <c r="J54" s="40"/>
      <c r="K54" s="40"/>
      <c r="L54" s="40"/>
      <c r="M54" s="40"/>
      <c r="N54" s="40"/>
      <c r="O54" s="98"/>
      <c r="P54" s="98"/>
      <c r="Q54" s="40"/>
    </row>
    <row r="55" spans="4:16" s="49" customFormat="1" ht="16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4:16" s="49" customFormat="1" ht="16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4:16" s="49" customFormat="1" ht="16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4:16" s="49" customFormat="1" ht="16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4:16" s="49" customFormat="1" ht="16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4:16" s="49" customFormat="1" ht="16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4:16" s="49" customFormat="1" ht="16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4:16" s="49" customFormat="1" ht="16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</sheetData>
  <sheetProtection/>
  <mergeCells count="17">
    <mergeCell ref="A50:E50"/>
    <mergeCell ref="J50:P50"/>
    <mergeCell ref="A54:E54"/>
    <mergeCell ref="A8:A9"/>
    <mergeCell ref="D8:D9"/>
    <mergeCell ref="E8:J8"/>
    <mergeCell ref="K8:K9"/>
    <mergeCell ref="L8:N8"/>
    <mergeCell ref="O8:O9"/>
    <mergeCell ref="P8:P9"/>
    <mergeCell ref="B8:C9"/>
    <mergeCell ref="A2:E2"/>
    <mergeCell ref="H2:P2"/>
    <mergeCell ref="A3:E3"/>
    <mergeCell ref="H3:P3"/>
    <mergeCell ref="A5:P5"/>
    <mergeCell ref="A6:P6"/>
  </mergeCells>
  <printOptions/>
  <pageMargins left="0.4" right="0.26" top="0.43" bottom="0.52" header="0.2" footer="0.23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25">
      <selection activeCell="C37" sqref="C37"/>
    </sheetView>
  </sheetViews>
  <sheetFormatPr defaultColWidth="9.140625" defaultRowHeight="12.75"/>
  <cols>
    <col min="1" max="1" width="5.7109375" style="68" customWidth="1"/>
    <col min="2" max="2" width="21.28125" style="68" customWidth="1"/>
    <col min="3" max="3" width="9.00390625" style="68" customWidth="1"/>
    <col min="4" max="4" width="14.421875" style="68" customWidth="1"/>
    <col min="5" max="10" width="6.00390625" style="68" customWidth="1"/>
    <col min="11" max="11" width="8.421875" style="68" customWidth="1"/>
    <col min="12" max="12" width="9.7109375" style="68" customWidth="1"/>
    <col min="13" max="14" width="9.00390625" style="68" customWidth="1"/>
    <col min="15" max="15" width="7.00390625" style="68" customWidth="1"/>
    <col min="16" max="16" width="14.8515625" style="68" customWidth="1"/>
    <col min="17" max="16384" width="9.140625" style="68" customWidth="1"/>
  </cols>
  <sheetData>
    <row r="1" ht="9" customHeight="1"/>
    <row r="2" spans="1:17" ht="18" customHeight="1">
      <c r="A2" s="127" t="s">
        <v>12</v>
      </c>
      <c r="B2" s="127"/>
      <c r="C2" s="127"/>
      <c r="D2" s="127"/>
      <c r="E2" s="127"/>
      <c r="F2" s="1"/>
      <c r="G2" s="1"/>
      <c r="H2" s="128" t="s">
        <v>0</v>
      </c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8" customHeight="1">
      <c r="A3" s="127" t="s">
        <v>13</v>
      </c>
      <c r="B3" s="127"/>
      <c r="C3" s="127"/>
      <c r="D3" s="127"/>
      <c r="E3" s="127"/>
      <c r="F3" s="1"/>
      <c r="G3" s="1"/>
      <c r="H3" s="128" t="s">
        <v>1</v>
      </c>
      <c r="I3" s="128"/>
      <c r="J3" s="128"/>
      <c r="K3" s="128"/>
      <c r="L3" s="128"/>
      <c r="M3" s="128"/>
      <c r="N3" s="128"/>
      <c r="O3" s="128"/>
      <c r="P3" s="128"/>
      <c r="Q3" s="128"/>
    </row>
    <row r="4" spans="1:17" ht="9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130" t="s">
        <v>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20"/>
    </row>
    <row r="6" spans="1:17" ht="18.75">
      <c r="A6" s="130" t="s">
        <v>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20"/>
    </row>
    <row r="7" spans="1:17" ht="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"/>
    </row>
    <row r="8" spans="1:17" ht="20.25" customHeight="1">
      <c r="A8" s="123" t="s">
        <v>2</v>
      </c>
      <c r="B8" s="123" t="s">
        <v>3</v>
      </c>
      <c r="C8" s="123"/>
      <c r="D8" s="123" t="s">
        <v>4</v>
      </c>
      <c r="E8" s="123" t="s">
        <v>6</v>
      </c>
      <c r="F8" s="123"/>
      <c r="G8" s="123"/>
      <c r="H8" s="123"/>
      <c r="I8" s="123"/>
      <c r="J8" s="123"/>
      <c r="K8" s="139" t="s">
        <v>32</v>
      </c>
      <c r="L8" s="129" t="s">
        <v>16</v>
      </c>
      <c r="M8" s="129"/>
      <c r="N8" s="129"/>
      <c r="O8" s="129" t="s">
        <v>35</v>
      </c>
      <c r="P8" s="123" t="s">
        <v>5</v>
      </c>
      <c r="Q8" s="20"/>
    </row>
    <row r="9" spans="1:17" ht="71.25" customHeight="1">
      <c r="A9" s="123"/>
      <c r="B9" s="123"/>
      <c r="C9" s="123"/>
      <c r="D9" s="123"/>
      <c r="E9" s="7" t="s">
        <v>20</v>
      </c>
      <c r="F9" s="7" t="s">
        <v>33</v>
      </c>
      <c r="G9" s="7" t="s">
        <v>28</v>
      </c>
      <c r="H9" s="7" t="s">
        <v>29</v>
      </c>
      <c r="I9" s="7" t="s">
        <v>23</v>
      </c>
      <c r="J9" s="7" t="s">
        <v>36</v>
      </c>
      <c r="K9" s="126"/>
      <c r="L9" s="7" t="s">
        <v>666</v>
      </c>
      <c r="M9" s="7" t="s">
        <v>18</v>
      </c>
      <c r="N9" s="7" t="s">
        <v>19</v>
      </c>
      <c r="O9" s="123"/>
      <c r="P9" s="123"/>
      <c r="Q9" s="8"/>
    </row>
    <row r="10" spans="1:17" s="67" customFormat="1" ht="22.5" customHeight="1">
      <c r="A10" s="99">
        <v>1</v>
      </c>
      <c r="B10" s="100" t="s">
        <v>338</v>
      </c>
      <c r="C10" s="100" t="s">
        <v>321</v>
      </c>
      <c r="D10" s="93">
        <v>1154040006</v>
      </c>
      <c r="E10" s="93">
        <v>19</v>
      </c>
      <c r="F10" s="93">
        <v>21</v>
      </c>
      <c r="G10" s="93">
        <v>13</v>
      </c>
      <c r="H10" s="93">
        <v>15</v>
      </c>
      <c r="I10" s="93">
        <v>5</v>
      </c>
      <c r="J10" s="93">
        <v>0</v>
      </c>
      <c r="K10" s="93"/>
      <c r="L10" s="93"/>
      <c r="M10" s="93"/>
      <c r="N10" s="93"/>
      <c r="O10" s="97">
        <f>SUM(E10:J10)-SUM(L10:N10)</f>
        <v>73</v>
      </c>
      <c r="P10" s="93" t="str">
        <f aca="true" t="shared" si="0" ref="P10:P50">IF(O10&gt;89,"Xuất sắc",IF(O10&gt;79,"Tốt",IF(O10&gt;69,"Khá",IF(O10&gt;59,"Trung bình khá",IF(O10&gt;49,"Trung bình",IF(O10&gt;29,"Yếu","Kém"))))))</f>
        <v>Khá</v>
      </c>
      <c r="Q10" s="49"/>
    </row>
    <row r="11" spans="1:17" s="67" customFormat="1" ht="22.5" customHeight="1">
      <c r="A11" s="99">
        <v>2</v>
      </c>
      <c r="B11" s="100" t="s">
        <v>339</v>
      </c>
      <c r="C11" s="100" t="s">
        <v>322</v>
      </c>
      <c r="D11" s="93">
        <v>1154040031</v>
      </c>
      <c r="E11" s="93">
        <v>20</v>
      </c>
      <c r="F11" s="93">
        <v>25</v>
      </c>
      <c r="G11" s="93">
        <v>20</v>
      </c>
      <c r="H11" s="93">
        <v>15</v>
      </c>
      <c r="I11" s="93">
        <v>0</v>
      </c>
      <c r="J11" s="93">
        <v>0</v>
      </c>
      <c r="K11" s="93"/>
      <c r="L11" s="93"/>
      <c r="M11" s="93"/>
      <c r="N11" s="93"/>
      <c r="O11" s="97">
        <f aca="true" t="shared" si="1" ref="O11:O50">SUM(E11:J11)-SUM(L11:N11)</f>
        <v>80</v>
      </c>
      <c r="P11" s="93" t="str">
        <f t="shared" si="0"/>
        <v>Tốt</v>
      </c>
      <c r="Q11" s="49"/>
    </row>
    <row r="12" spans="1:17" s="67" customFormat="1" ht="22.5" customHeight="1">
      <c r="A12" s="99">
        <v>3</v>
      </c>
      <c r="B12" s="100" t="s">
        <v>340</v>
      </c>
      <c r="C12" s="100" t="s">
        <v>323</v>
      </c>
      <c r="D12" s="93">
        <v>1154040045</v>
      </c>
      <c r="E12" s="93">
        <v>18</v>
      </c>
      <c r="F12" s="93">
        <v>25</v>
      </c>
      <c r="G12" s="93">
        <v>18</v>
      </c>
      <c r="H12" s="93">
        <v>15</v>
      </c>
      <c r="I12" s="93">
        <v>0</v>
      </c>
      <c r="J12" s="93">
        <v>0</v>
      </c>
      <c r="K12" s="93"/>
      <c r="L12" s="93"/>
      <c r="M12" s="93"/>
      <c r="N12" s="93"/>
      <c r="O12" s="97">
        <f t="shared" si="1"/>
        <v>76</v>
      </c>
      <c r="P12" s="93" t="str">
        <f t="shared" si="0"/>
        <v>Khá</v>
      </c>
      <c r="Q12" s="49"/>
    </row>
    <row r="13" spans="1:17" s="67" customFormat="1" ht="22.5" customHeight="1">
      <c r="A13" s="99">
        <v>4</v>
      </c>
      <c r="B13" s="100" t="s">
        <v>341</v>
      </c>
      <c r="C13" s="100" t="s">
        <v>324</v>
      </c>
      <c r="D13" s="93">
        <v>1154040084</v>
      </c>
      <c r="E13" s="93">
        <v>18</v>
      </c>
      <c r="F13" s="93">
        <v>25</v>
      </c>
      <c r="G13" s="93">
        <v>18</v>
      </c>
      <c r="H13" s="93">
        <v>19</v>
      </c>
      <c r="I13" s="93">
        <v>0</v>
      </c>
      <c r="J13" s="93">
        <v>0</v>
      </c>
      <c r="K13" s="93"/>
      <c r="L13" s="93"/>
      <c r="M13" s="93"/>
      <c r="N13" s="93"/>
      <c r="O13" s="97">
        <f t="shared" si="1"/>
        <v>80</v>
      </c>
      <c r="P13" s="93" t="str">
        <f t="shared" si="0"/>
        <v>Tốt</v>
      </c>
      <c r="Q13" s="49"/>
    </row>
    <row r="14" spans="1:17" s="67" customFormat="1" ht="22.5" customHeight="1">
      <c r="A14" s="99">
        <v>5</v>
      </c>
      <c r="B14" s="100" t="s">
        <v>342</v>
      </c>
      <c r="C14" s="100" t="s">
        <v>325</v>
      </c>
      <c r="D14" s="93">
        <v>1154040109</v>
      </c>
      <c r="E14" s="93">
        <v>20</v>
      </c>
      <c r="F14" s="93">
        <v>25</v>
      </c>
      <c r="G14" s="93">
        <v>20</v>
      </c>
      <c r="H14" s="93">
        <v>15</v>
      </c>
      <c r="I14" s="93">
        <v>0</v>
      </c>
      <c r="J14" s="93">
        <v>0</v>
      </c>
      <c r="K14" s="93"/>
      <c r="L14" s="93"/>
      <c r="M14" s="93"/>
      <c r="N14" s="93"/>
      <c r="O14" s="97">
        <f t="shared" si="1"/>
        <v>80</v>
      </c>
      <c r="P14" s="93" t="str">
        <f t="shared" si="0"/>
        <v>Tốt</v>
      </c>
      <c r="Q14" s="49"/>
    </row>
    <row r="15" spans="1:17" s="67" customFormat="1" ht="22.5" customHeight="1">
      <c r="A15" s="99">
        <v>6</v>
      </c>
      <c r="B15" s="100" t="s">
        <v>343</v>
      </c>
      <c r="C15" s="100" t="s">
        <v>216</v>
      </c>
      <c r="D15" s="93">
        <v>1154040119</v>
      </c>
      <c r="E15" s="93">
        <v>18</v>
      </c>
      <c r="F15" s="93">
        <v>23</v>
      </c>
      <c r="G15" s="93">
        <v>17</v>
      </c>
      <c r="H15" s="93">
        <v>15</v>
      </c>
      <c r="I15" s="93">
        <v>0</v>
      </c>
      <c r="J15" s="93">
        <v>0</v>
      </c>
      <c r="K15" s="93"/>
      <c r="L15" s="93"/>
      <c r="M15" s="93"/>
      <c r="N15" s="93"/>
      <c r="O15" s="97">
        <f t="shared" si="1"/>
        <v>73</v>
      </c>
      <c r="P15" s="93" t="str">
        <f t="shared" si="0"/>
        <v>Khá</v>
      </c>
      <c r="Q15" s="49"/>
    </row>
    <row r="16" spans="1:17" s="67" customFormat="1" ht="22.5" customHeight="1">
      <c r="A16" s="99">
        <v>7</v>
      </c>
      <c r="B16" s="100" t="s">
        <v>344</v>
      </c>
      <c r="C16" s="100" t="s">
        <v>216</v>
      </c>
      <c r="D16" s="93">
        <v>1154040125</v>
      </c>
      <c r="E16" s="93">
        <v>17</v>
      </c>
      <c r="F16" s="93">
        <v>25</v>
      </c>
      <c r="G16" s="93">
        <v>17</v>
      </c>
      <c r="H16" s="93">
        <v>15</v>
      </c>
      <c r="I16" s="93">
        <v>0</v>
      </c>
      <c r="J16" s="93">
        <v>0</v>
      </c>
      <c r="K16" s="93"/>
      <c r="L16" s="93"/>
      <c r="M16" s="93">
        <v>2</v>
      </c>
      <c r="N16" s="93"/>
      <c r="O16" s="97">
        <f t="shared" si="1"/>
        <v>72</v>
      </c>
      <c r="P16" s="93" t="str">
        <f t="shared" si="0"/>
        <v>Khá</v>
      </c>
      <c r="Q16" s="49"/>
    </row>
    <row r="17" spans="1:17" s="67" customFormat="1" ht="22.5" customHeight="1">
      <c r="A17" s="99">
        <v>8</v>
      </c>
      <c r="B17" s="100" t="s">
        <v>345</v>
      </c>
      <c r="C17" s="100" t="s">
        <v>326</v>
      </c>
      <c r="D17" s="93">
        <v>1154040138</v>
      </c>
      <c r="E17" s="93">
        <v>20</v>
      </c>
      <c r="F17" s="93">
        <v>25</v>
      </c>
      <c r="G17" s="93">
        <v>20</v>
      </c>
      <c r="H17" s="93">
        <v>20</v>
      </c>
      <c r="I17" s="93">
        <v>0</v>
      </c>
      <c r="J17" s="93">
        <v>0</v>
      </c>
      <c r="K17" s="93"/>
      <c r="L17" s="93"/>
      <c r="M17" s="93"/>
      <c r="N17" s="93"/>
      <c r="O17" s="97">
        <f t="shared" si="1"/>
        <v>85</v>
      </c>
      <c r="P17" s="93" t="str">
        <f t="shared" si="0"/>
        <v>Tốt</v>
      </c>
      <c r="Q17" s="49"/>
    </row>
    <row r="18" spans="1:17" s="67" customFormat="1" ht="22.5" customHeight="1">
      <c r="A18" s="99">
        <v>9</v>
      </c>
      <c r="B18" s="100" t="s">
        <v>346</v>
      </c>
      <c r="C18" s="100" t="s">
        <v>327</v>
      </c>
      <c r="D18" s="93">
        <v>1154040153</v>
      </c>
      <c r="E18" s="93">
        <v>28</v>
      </c>
      <c r="F18" s="93">
        <v>25</v>
      </c>
      <c r="G18" s="93">
        <v>20</v>
      </c>
      <c r="H18" s="93">
        <v>15</v>
      </c>
      <c r="I18" s="93">
        <v>0</v>
      </c>
      <c r="J18" s="93">
        <v>0</v>
      </c>
      <c r="K18" s="93"/>
      <c r="L18" s="93"/>
      <c r="M18" s="93"/>
      <c r="N18" s="93"/>
      <c r="O18" s="97">
        <f t="shared" si="1"/>
        <v>88</v>
      </c>
      <c r="P18" s="93" t="str">
        <f t="shared" si="0"/>
        <v>Tốt</v>
      </c>
      <c r="Q18" s="49"/>
    </row>
    <row r="19" spans="1:17" s="67" customFormat="1" ht="22.5" customHeight="1">
      <c r="A19" s="99">
        <v>10</v>
      </c>
      <c r="B19" s="100" t="s">
        <v>201</v>
      </c>
      <c r="C19" s="100" t="s">
        <v>97</v>
      </c>
      <c r="D19" s="93">
        <v>1154040162</v>
      </c>
      <c r="E19" s="93">
        <v>20</v>
      </c>
      <c r="F19" s="93">
        <v>25</v>
      </c>
      <c r="G19" s="93">
        <v>19</v>
      </c>
      <c r="H19" s="93">
        <v>20</v>
      </c>
      <c r="I19" s="93">
        <v>10</v>
      </c>
      <c r="J19" s="93">
        <v>0</v>
      </c>
      <c r="K19" s="93"/>
      <c r="L19" s="93"/>
      <c r="M19" s="93"/>
      <c r="N19" s="93">
        <v>2</v>
      </c>
      <c r="O19" s="97">
        <f t="shared" si="1"/>
        <v>92</v>
      </c>
      <c r="P19" s="93" t="str">
        <f t="shared" si="0"/>
        <v>Xuất sắc</v>
      </c>
      <c r="Q19" s="49"/>
    </row>
    <row r="20" spans="1:17" s="67" customFormat="1" ht="22.5" customHeight="1">
      <c r="A20" s="99">
        <v>11</v>
      </c>
      <c r="B20" s="100" t="s">
        <v>347</v>
      </c>
      <c r="C20" s="100" t="s">
        <v>278</v>
      </c>
      <c r="D20" s="93">
        <v>1154040179</v>
      </c>
      <c r="E20" s="93">
        <v>20</v>
      </c>
      <c r="F20" s="93">
        <v>25</v>
      </c>
      <c r="G20" s="93">
        <v>20</v>
      </c>
      <c r="H20" s="93">
        <v>15</v>
      </c>
      <c r="I20" s="93">
        <v>0</v>
      </c>
      <c r="J20" s="93">
        <v>0</v>
      </c>
      <c r="K20" s="93"/>
      <c r="L20" s="93"/>
      <c r="M20" s="93"/>
      <c r="N20" s="93"/>
      <c r="O20" s="97">
        <f t="shared" si="1"/>
        <v>80</v>
      </c>
      <c r="P20" s="93" t="str">
        <f t="shared" si="0"/>
        <v>Tốt</v>
      </c>
      <c r="Q20" s="49"/>
    </row>
    <row r="21" spans="1:17" s="67" customFormat="1" ht="22.5" customHeight="1">
      <c r="A21" s="99">
        <v>12</v>
      </c>
      <c r="B21" s="100" t="s">
        <v>348</v>
      </c>
      <c r="C21" s="100" t="s">
        <v>328</v>
      </c>
      <c r="D21" s="93">
        <v>1154040202</v>
      </c>
      <c r="E21" s="93">
        <v>20</v>
      </c>
      <c r="F21" s="93">
        <v>25</v>
      </c>
      <c r="G21" s="93">
        <v>20</v>
      </c>
      <c r="H21" s="93">
        <v>15</v>
      </c>
      <c r="I21" s="93">
        <v>0</v>
      </c>
      <c r="J21" s="93">
        <v>0</v>
      </c>
      <c r="K21" s="93"/>
      <c r="L21" s="93"/>
      <c r="M21" s="93"/>
      <c r="N21" s="93"/>
      <c r="O21" s="97">
        <f t="shared" si="1"/>
        <v>80</v>
      </c>
      <c r="P21" s="93" t="str">
        <f t="shared" si="0"/>
        <v>Tốt</v>
      </c>
      <c r="Q21" s="49"/>
    </row>
    <row r="22" spans="1:17" s="67" customFormat="1" ht="22.5" customHeight="1">
      <c r="A22" s="99">
        <v>13</v>
      </c>
      <c r="B22" s="100" t="s">
        <v>201</v>
      </c>
      <c r="C22" s="100" t="s">
        <v>218</v>
      </c>
      <c r="D22" s="93">
        <v>1154040211</v>
      </c>
      <c r="E22" s="93">
        <v>17</v>
      </c>
      <c r="F22" s="93">
        <v>24</v>
      </c>
      <c r="G22" s="93">
        <v>18</v>
      </c>
      <c r="H22" s="93">
        <v>15</v>
      </c>
      <c r="I22" s="93">
        <v>0</v>
      </c>
      <c r="J22" s="93">
        <v>0</v>
      </c>
      <c r="K22" s="93"/>
      <c r="L22" s="93"/>
      <c r="M22" s="93"/>
      <c r="N22" s="93"/>
      <c r="O22" s="97">
        <f t="shared" si="1"/>
        <v>74</v>
      </c>
      <c r="P22" s="93" t="str">
        <f t="shared" si="0"/>
        <v>Khá</v>
      </c>
      <c r="Q22" s="49"/>
    </row>
    <row r="23" spans="1:17" s="67" customFormat="1" ht="22.5" customHeight="1">
      <c r="A23" s="99">
        <v>14</v>
      </c>
      <c r="B23" s="100" t="s">
        <v>180</v>
      </c>
      <c r="C23" s="100" t="s">
        <v>218</v>
      </c>
      <c r="D23" s="93">
        <v>1154040213</v>
      </c>
      <c r="E23" s="93">
        <v>19</v>
      </c>
      <c r="F23" s="93">
        <v>24</v>
      </c>
      <c r="G23" s="93">
        <v>18</v>
      </c>
      <c r="H23" s="93">
        <v>20</v>
      </c>
      <c r="I23" s="93">
        <v>5</v>
      </c>
      <c r="J23" s="93">
        <v>0</v>
      </c>
      <c r="K23" s="93"/>
      <c r="L23" s="93"/>
      <c r="M23" s="93"/>
      <c r="N23" s="93"/>
      <c r="O23" s="97">
        <f t="shared" si="1"/>
        <v>86</v>
      </c>
      <c r="P23" s="93" t="str">
        <f t="shared" si="0"/>
        <v>Tốt</v>
      </c>
      <c r="Q23" s="49"/>
    </row>
    <row r="24" spans="1:17" s="67" customFormat="1" ht="22.5" customHeight="1">
      <c r="A24" s="99">
        <v>15</v>
      </c>
      <c r="B24" s="100" t="s">
        <v>103</v>
      </c>
      <c r="C24" s="100" t="s">
        <v>102</v>
      </c>
      <c r="D24" s="93">
        <v>1154040227</v>
      </c>
      <c r="E24" s="93">
        <v>20</v>
      </c>
      <c r="F24" s="93">
        <v>25</v>
      </c>
      <c r="G24" s="93">
        <v>15</v>
      </c>
      <c r="H24" s="93">
        <v>20</v>
      </c>
      <c r="I24" s="93">
        <v>0</v>
      </c>
      <c r="J24" s="93">
        <v>0</v>
      </c>
      <c r="K24" s="93"/>
      <c r="L24" s="93"/>
      <c r="M24" s="93"/>
      <c r="N24" s="93"/>
      <c r="O24" s="97">
        <f t="shared" si="1"/>
        <v>80</v>
      </c>
      <c r="P24" s="93" t="str">
        <f t="shared" si="0"/>
        <v>Tốt</v>
      </c>
      <c r="Q24" s="49"/>
    </row>
    <row r="25" spans="1:17" s="67" customFormat="1" ht="22.5" customHeight="1">
      <c r="A25" s="99">
        <v>16</v>
      </c>
      <c r="B25" s="100" t="s">
        <v>349</v>
      </c>
      <c r="C25" s="100" t="s">
        <v>102</v>
      </c>
      <c r="D25" s="93">
        <v>1154040231</v>
      </c>
      <c r="E25" s="93">
        <v>20</v>
      </c>
      <c r="F25" s="93">
        <v>25</v>
      </c>
      <c r="G25" s="93">
        <v>20</v>
      </c>
      <c r="H25" s="93">
        <v>20</v>
      </c>
      <c r="I25" s="93">
        <v>0</v>
      </c>
      <c r="J25" s="93">
        <v>0</v>
      </c>
      <c r="K25" s="93"/>
      <c r="L25" s="93"/>
      <c r="M25" s="93"/>
      <c r="N25" s="93"/>
      <c r="O25" s="97">
        <f t="shared" si="1"/>
        <v>85</v>
      </c>
      <c r="P25" s="93" t="str">
        <f t="shared" si="0"/>
        <v>Tốt</v>
      </c>
      <c r="Q25" s="49"/>
    </row>
    <row r="26" spans="1:17" s="67" customFormat="1" ht="22.5" customHeight="1">
      <c r="A26" s="99">
        <v>17</v>
      </c>
      <c r="B26" s="100" t="s">
        <v>350</v>
      </c>
      <c r="C26" s="100" t="s">
        <v>329</v>
      </c>
      <c r="D26" s="93">
        <v>1154040266</v>
      </c>
      <c r="E26" s="93">
        <v>20</v>
      </c>
      <c r="F26" s="93">
        <v>25</v>
      </c>
      <c r="G26" s="93">
        <v>20</v>
      </c>
      <c r="H26" s="93">
        <v>20</v>
      </c>
      <c r="I26" s="93">
        <v>10</v>
      </c>
      <c r="J26" s="93">
        <v>0</v>
      </c>
      <c r="K26" s="93"/>
      <c r="L26" s="93"/>
      <c r="M26" s="93"/>
      <c r="N26" s="93"/>
      <c r="O26" s="97">
        <f t="shared" si="1"/>
        <v>95</v>
      </c>
      <c r="P26" s="93" t="str">
        <f t="shared" si="0"/>
        <v>Xuất sắc</v>
      </c>
      <c r="Q26" s="49"/>
    </row>
    <row r="27" spans="1:17" s="67" customFormat="1" ht="22.5" customHeight="1">
      <c r="A27" s="99">
        <v>18</v>
      </c>
      <c r="B27" s="100" t="s">
        <v>351</v>
      </c>
      <c r="C27" s="100" t="s">
        <v>330</v>
      </c>
      <c r="D27" s="93">
        <v>1154040299</v>
      </c>
      <c r="E27" s="93">
        <v>13</v>
      </c>
      <c r="F27" s="93">
        <v>20</v>
      </c>
      <c r="G27" s="93">
        <v>12</v>
      </c>
      <c r="H27" s="93">
        <v>15</v>
      </c>
      <c r="I27" s="93">
        <v>0</v>
      </c>
      <c r="J27" s="93">
        <v>0</v>
      </c>
      <c r="K27" s="93"/>
      <c r="L27" s="93"/>
      <c r="M27" s="93"/>
      <c r="N27" s="93"/>
      <c r="O27" s="97">
        <f t="shared" si="1"/>
        <v>60</v>
      </c>
      <c r="P27" s="93" t="str">
        <f t="shared" si="0"/>
        <v>Trung bình khá</v>
      </c>
      <c r="Q27" s="49"/>
    </row>
    <row r="28" spans="1:17" s="67" customFormat="1" ht="22.5" customHeight="1">
      <c r="A28" s="99">
        <v>19</v>
      </c>
      <c r="B28" s="100" t="s">
        <v>352</v>
      </c>
      <c r="C28" s="100" t="s">
        <v>112</v>
      </c>
      <c r="D28" s="93">
        <v>1154040325</v>
      </c>
      <c r="E28" s="93">
        <v>20</v>
      </c>
      <c r="F28" s="93">
        <v>25</v>
      </c>
      <c r="G28" s="93">
        <v>15</v>
      </c>
      <c r="H28" s="93">
        <v>15</v>
      </c>
      <c r="I28" s="93">
        <v>0</v>
      </c>
      <c r="J28" s="93">
        <v>0</v>
      </c>
      <c r="K28" s="93"/>
      <c r="L28" s="93"/>
      <c r="M28" s="93"/>
      <c r="N28" s="93"/>
      <c r="O28" s="97">
        <f t="shared" si="1"/>
        <v>75</v>
      </c>
      <c r="P28" s="93" t="str">
        <f t="shared" si="0"/>
        <v>Khá</v>
      </c>
      <c r="Q28" s="49"/>
    </row>
    <row r="29" spans="1:17" s="67" customFormat="1" ht="22.5" customHeight="1">
      <c r="A29" s="99">
        <v>20</v>
      </c>
      <c r="B29" s="100" t="s">
        <v>214</v>
      </c>
      <c r="C29" s="100" t="s">
        <v>112</v>
      </c>
      <c r="D29" s="93">
        <v>1154040332</v>
      </c>
      <c r="E29" s="93">
        <v>20</v>
      </c>
      <c r="F29" s="93">
        <v>25</v>
      </c>
      <c r="G29" s="93">
        <v>20</v>
      </c>
      <c r="H29" s="93">
        <v>15</v>
      </c>
      <c r="I29" s="93">
        <v>0</v>
      </c>
      <c r="J29" s="93">
        <v>0</v>
      </c>
      <c r="K29" s="93"/>
      <c r="L29" s="93"/>
      <c r="M29" s="93"/>
      <c r="N29" s="93"/>
      <c r="O29" s="97">
        <f t="shared" si="1"/>
        <v>80</v>
      </c>
      <c r="P29" s="93" t="str">
        <f t="shared" si="0"/>
        <v>Tốt</v>
      </c>
      <c r="Q29" s="49"/>
    </row>
    <row r="30" spans="1:17" s="67" customFormat="1" ht="22.5" customHeight="1">
      <c r="A30" s="99">
        <v>21</v>
      </c>
      <c r="B30" s="100" t="s">
        <v>353</v>
      </c>
      <c r="C30" s="100" t="s">
        <v>162</v>
      </c>
      <c r="D30" s="93">
        <v>1154040371</v>
      </c>
      <c r="E30" s="93">
        <v>15</v>
      </c>
      <c r="F30" s="93">
        <v>21</v>
      </c>
      <c r="G30" s="93">
        <v>10</v>
      </c>
      <c r="H30" s="93">
        <v>15</v>
      </c>
      <c r="I30" s="93">
        <v>0</v>
      </c>
      <c r="J30" s="93">
        <v>0</v>
      </c>
      <c r="K30" s="93"/>
      <c r="L30" s="93"/>
      <c r="M30" s="93"/>
      <c r="N30" s="93"/>
      <c r="O30" s="97">
        <f t="shared" si="1"/>
        <v>61</v>
      </c>
      <c r="P30" s="93" t="str">
        <f t="shared" si="0"/>
        <v>Trung bình khá</v>
      </c>
      <c r="Q30" s="49"/>
    </row>
    <row r="31" spans="1:17" s="67" customFormat="1" ht="22.5" customHeight="1">
      <c r="A31" s="99">
        <v>22</v>
      </c>
      <c r="B31" s="100" t="s">
        <v>354</v>
      </c>
      <c r="C31" s="100" t="s">
        <v>165</v>
      </c>
      <c r="D31" s="93">
        <v>1154040416</v>
      </c>
      <c r="E31" s="93">
        <v>20</v>
      </c>
      <c r="F31" s="93">
        <v>25</v>
      </c>
      <c r="G31" s="93">
        <v>20</v>
      </c>
      <c r="H31" s="93">
        <v>15</v>
      </c>
      <c r="I31" s="93">
        <v>0</v>
      </c>
      <c r="J31" s="93">
        <v>0</v>
      </c>
      <c r="K31" s="93"/>
      <c r="L31" s="93"/>
      <c r="M31" s="93"/>
      <c r="N31" s="93"/>
      <c r="O31" s="97">
        <f t="shared" si="1"/>
        <v>80</v>
      </c>
      <c r="P31" s="93" t="str">
        <f t="shared" si="0"/>
        <v>Tốt</v>
      </c>
      <c r="Q31" s="49"/>
    </row>
    <row r="32" spans="1:17" s="67" customFormat="1" ht="22.5" customHeight="1">
      <c r="A32" s="99">
        <v>23</v>
      </c>
      <c r="B32" s="100" t="s">
        <v>355</v>
      </c>
      <c r="C32" s="100" t="s">
        <v>331</v>
      </c>
      <c r="D32" s="93">
        <v>1154040430</v>
      </c>
      <c r="E32" s="93">
        <v>20</v>
      </c>
      <c r="F32" s="93">
        <v>25</v>
      </c>
      <c r="G32" s="93">
        <v>20</v>
      </c>
      <c r="H32" s="93">
        <v>20</v>
      </c>
      <c r="I32" s="93">
        <v>0</v>
      </c>
      <c r="J32" s="93">
        <v>0</v>
      </c>
      <c r="K32" s="93"/>
      <c r="L32" s="93"/>
      <c r="M32" s="93"/>
      <c r="N32" s="93"/>
      <c r="O32" s="97">
        <f t="shared" si="1"/>
        <v>85</v>
      </c>
      <c r="P32" s="93" t="str">
        <f t="shared" si="0"/>
        <v>Tốt</v>
      </c>
      <c r="Q32" s="49"/>
    </row>
    <row r="33" spans="1:17" s="67" customFormat="1" ht="22.5" customHeight="1">
      <c r="A33" s="99">
        <v>24</v>
      </c>
      <c r="B33" s="100" t="s">
        <v>356</v>
      </c>
      <c r="C33" s="100" t="s">
        <v>128</v>
      </c>
      <c r="D33" s="93">
        <v>1154040480</v>
      </c>
      <c r="E33" s="93">
        <v>17</v>
      </c>
      <c r="F33" s="93">
        <v>25</v>
      </c>
      <c r="G33" s="93">
        <v>17</v>
      </c>
      <c r="H33" s="93">
        <v>15</v>
      </c>
      <c r="I33" s="93">
        <v>0</v>
      </c>
      <c r="J33" s="93">
        <v>0</v>
      </c>
      <c r="K33" s="93"/>
      <c r="L33" s="93"/>
      <c r="M33" s="93"/>
      <c r="N33" s="93"/>
      <c r="O33" s="97">
        <f t="shared" si="1"/>
        <v>74</v>
      </c>
      <c r="P33" s="93" t="str">
        <f t="shared" si="0"/>
        <v>Khá</v>
      </c>
      <c r="Q33" s="49"/>
    </row>
    <row r="34" spans="1:17" s="67" customFormat="1" ht="22.5" customHeight="1">
      <c r="A34" s="99">
        <v>25</v>
      </c>
      <c r="B34" s="100" t="s">
        <v>357</v>
      </c>
      <c r="C34" s="100" t="s">
        <v>129</v>
      </c>
      <c r="D34" s="93">
        <v>1154040496</v>
      </c>
      <c r="E34" s="93">
        <v>20</v>
      </c>
      <c r="F34" s="93">
        <v>25</v>
      </c>
      <c r="G34" s="93">
        <v>20</v>
      </c>
      <c r="H34" s="93">
        <v>20</v>
      </c>
      <c r="I34" s="93">
        <v>0</v>
      </c>
      <c r="J34" s="93">
        <v>5</v>
      </c>
      <c r="K34" s="93"/>
      <c r="L34" s="93"/>
      <c r="M34" s="93"/>
      <c r="N34" s="93"/>
      <c r="O34" s="97">
        <f t="shared" si="1"/>
        <v>90</v>
      </c>
      <c r="P34" s="93" t="str">
        <f t="shared" si="0"/>
        <v>Xuất sắc</v>
      </c>
      <c r="Q34" s="49"/>
    </row>
    <row r="35" spans="1:17" s="67" customFormat="1" ht="22.5" customHeight="1">
      <c r="A35" s="99">
        <v>26</v>
      </c>
      <c r="B35" s="100" t="s">
        <v>358</v>
      </c>
      <c r="C35" s="100" t="s">
        <v>332</v>
      </c>
      <c r="D35" s="93">
        <v>1154040520</v>
      </c>
      <c r="E35" s="93">
        <v>20</v>
      </c>
      <c r="F35" s="93">
        <v>25</v>
      </c>
      <c r="G35" s="93">
        <v>20</v>
      </c>
      <c r="H35" s="93">
        <v>15</v>
      </c>
      <c r="I35" s="93">
        <v>0</v>
      </c>
      <c r="J35" s="93">
        <v>0</v>
      </c>
      <c r="K35" s="93"/>
      <c r="L35" s="93"/>
      <c r="M35" s="93"/>
      <c r="N35" s="93"/>
      <c r="O35" s="97">
        <f t="shared" si="1"/>
        <v>80</v>
      </c>
      <c r="P35" s="93" t="str">
        <f t="shared" si="0"/>
        <v>Tốt</v>
      </c>
      <c r="Q35" s="49"/>
    </row>
    <row r="36" spans="1:17" s="67" customFormat="1" ht="22.5" customHeight="1">
      <c r="A36" s="99">
        <v>27</v>
      </c>
      <c r="B36" s="100" t="s">
        <v>359</v>
      </c>
      <c r="C36" s="100" t="s">
        <v>333</v>
      </c>
      <c r="D36" s="93">
        <v>1154040541</v>
      </c>
      <c r="E36" s="93">
        <v>20</v>
      </c>
      <c r="F36" s="93">
        <v>25</v>
      </c>
      <c r="G36" s="93">
        <v>17</v>
      </c>
      <c r="H36" s="93">
        <v>15</v>
      </c>
      <c r="I36" s="93">
        <v>0</v>
      </c>
      <c r="J36" s="93">
        <v>0</v>
      </c>
      <c r="K36" s="93"/>
      <c r="L36" s="93"/>
      <c r="M36" s="93"/>
      <c r="N36" s="93"/>
      <c r="O36" s="97">
        <f t="shared" si="1"/>
        <v>77</v>
      </c>
      <c r="P36" s="93" t="str">
        <f t="shared" si="0"/>
        <v>Khá</v>
      </c>
      <c r="Q36" s="49"/>
    </row>
    <row r="37" spans="1:17" s="67" customFormat="1" ht="22.5" customHeight="1">
      <c r="A37" s="99">
        <v>28</v>
      </c>
      <c r="B37" s="100" t="s">
        <v>360</v>
      </c>
      <c r="C37" s="100" t="s">
        <v>137</v>
      </c>
      <c r="D37" s="93">
        <v>1154040532</v>
      </c>
      <c r="E37" s="93">
        <v>20</v>
      </c>
      <c r="F37" s="93">
        <v>25</v>
      </c>
      <c r="G37" s="93">
        <v>20</v>
      </c>
      <c r="H37" s="93">
        <v>20</v>
      </c>
      <c r="I37" s="93">
        <v>0</v>
      </c>
      <c r="J37" s="93">
        <v>0</v>
      </c>
      <c r="K37" s="93"/>
      <c r="L37" s="93"/>
      <c r="M37" s="93"/>
      <c r="N37" s="93"/>
      <c r="O37" s="97">
        <f t="shared" si="1"/>
        <v>85</v>
      </c>
      <c r="P37" s="93" t="str">
        <f t="shared" si="0"/>
        <v>Tốt</v>
      </c>
      <c r="Q37" s="49"/>
    </row>
    <row r="38" spans="1:17" s="67" customFormat="1" ht="22.5" customHeight="1">
      <c r="A38" s="99">
        <v>29</v>
      </c>
      <c r="B38" s="100" t="s">
        <v>361</v>
      </c>
      <c r="C38" s="100" t="s">
        <v>173</v>
      </c>
      <c r="D38" s="93">
        <v>1154040567</v>
      </c>
      <c r="E38" s="93">
        <v>20</v>
      </c>
      <c r="F38" s="93">
        <v>25</v>
      </c>
      <c r="G38" s="93">
        <v>18</v>
      </c>
      <c r="H38" s="93">
        <v>20</v>
      </c>
      <c r="I38" s="93">
        <v>0</v>
      </c>
      <c r="J38" s="93">
        <v>0</v>
      </c>
      <c r="K38" s="93"/>
      <c r="L38" s="93"/>
      <c r="M38" s="93"/>
      <c r="N38" s="93"/>
      <c r="O38" s="97">
        <f t="shared" si="1"/>
        <v>83</v>
      </c>
      <c r="P38" s="93" t="str">
        <f t="shared" si="0"/>
        <v>Tốt</v>
      </c>
      <c r="Q38" s="49"/>
    </row>
    <row r="39" spans="1:17" s="67" customFormat="1" ht="22.5" customHeight="1">
      <c r="A39" s="99">
        <v>30</v>
      </c>
      <c r="B39" s="100" t="s">
        <v>362</v>
      </c>
      <c r="C39" s="100" t="s">
        <v>139</v>
      </c>
      <c r="D39" s="93">
        <v>1154040580</v>
      </c>
      <c r="E39" s="93">
        <v>25</v>
      </c>
      <c r="F39" s="93">
        <v>25</v>
      </c>
      <c r="G39" s="93">
        <v>20</v>
      </c>
      <c r="H39" s="93">
        <v>20</v>
      </c>
      <c r="I39" s="93">
        <v>10</v>
      </c>
      <c r="J39" s="93">
        <v>0</v>
      </c>
      <c r="K39" s="93"/>
      <c r="L39" s="93"/>
      <c r="M39" s="93"/>
      <c r="N39" s="93"/>
      <c r="O39" s="97">
        <f t="shared" si="1"/>
        <v>100</v>
      </c>
      <c r="P39" s="93" t="str">
        <f t="shared" si="0"/>
        <v>Xuất sắc</v>
      </c>
      <c r="Q39" s="49"/>
    </row>
    <row r="40" spans="1:17" s="67" customFormat="1" ht="22.5" customHeight="1">
      <c r="A40" s="99">
        <v>31</v>
      </c>
      <c r="B40" s="100" t="s">
        <v>363</v>
      </c>
      <c r="C40" s="100" t="s">
        <v>139</v>
      </c>
      <c r="D40" s="93">
        <v>1154040584</v>
      </c>
      <c r="E40" s="93">
        <v>20</v>
      </c>
      <c r="F40" s="93">
        <v>25</v>
      </c>
      <c r="G40" s="93">
        <v>20</v>
      </c>
      <c r="H40" s="93">
        <v>15</v>
      </c>
      <c r="I40" s="93">
        <v>0</v>
      </c>
      <c r="J40" s="93">
        <v>0</v>
      </c>
      <c r="K40" s="93"/>
      <c r="L40" s="93"/>
      <c r="M40" s="93"/>
      <c r="N40" s="93"/>
      <c r="O40" s="97">
        <f t="shared" si="1"/>
        <v>80</v>
      </c>
      <c r="P40" s="93" t="str">
        <f t="shared" si="0"/>
        <v>Tốt</v>
      </c>
      <c r="Q40" s="49"/>
    </row>
    <row r="41" spans="1:17" s="67" customFormat="1" ht="22.5" customHeight="1">
      <c r="A41" s="99">
        <v>32</v>
      </c>
      <c r="B41" s="100" t="s">
        <v>364</v>
      </c>
      <c r="C41" s="100" t="s">
        <v>139</v>
      </c>
      <c r="D41" s="93">
        <v>1154040594</v>
      </c>
      <c r="E41" s="93">
        <v>20</v>
      </c>
      <c r="F41" s="93">
        <v>25</v>
      </c>
      <c r="G41" s="93">
        <v>20</v>
      </c>
      <c r="H41" s="93">
        <v>20</v>
      </c>
      <c r="I41" s="93">
        <v>0</v>
      </c>
      <c r="J41" s="93">
        <v>0</v>
      </c>
      <c r="K41" s="93"/>
      <c r="L41" s="93"/>
      <c r="M41" s="93"/>
      <c r="N41" s="93"/>
      <c r="O41" s="97">
        <f t="shared" si="1"/>
        <v>85</v>
      </c>
      <c r="P41" s="93" t="str">
        <f t="shared" si="0"/>
        <v>Tốt</v>
      </c>
      <c r="Q41" s="49"/>
    </row>
    <row r="42" spans="1:17" s="67" customFormat="1" ht="22.5" customHeight="1">
      <c r="A42" s="99">
        <v>33</v>
      </c>
      <c r="B42" s="100" t="s">
        <v>365</v>
      </c>
      <c r="C42" s="100" t="s">
        <v>176</v>
      </c>
      <c r="D42" s="93">
        <v>1154040632</v>
      </c>
      <c r="E42" s="93">
        <v>20</v>
      </c>
      <c r="F42" s="93">
        <v>25</v>
      </c>
      <c r="G42" s="93">
        <v>20</v>
      </c>
      <c r="H42" s="93">
        <v>15</v>
      </c>
      <c r="I42" s="93">
        <v>0</v>
      </c>
      <c r="J42" s="93">
        <v>0</v>
      </c>
      <c r="K42" s="93"/>
      <c r="L42" s="93"/>
      <c r="M42" s="93"/>
      <c r="N42" s="93"/>
      <c r="O42" s="97">
        <f t="shared" si="1"/>
        <v>80</v>
      </c>
      <c r="P42" s="93" t="str">
        <f t="shared" si="0"/>
        <v>Tốt</v>
      </c>
      <c r="Q42" s="49"/>
    </row>
    <row r="43" spans="1:17" s="67" customFormat="1" ht="22.5" customHeight="1">
      <c r="A43" s="99">
        <v>34</v>
      </c>
      <c r="B43" s="100" t="s">
        <v>366</v>
      </c>
      <c r="C43" s="100" t="s">
        <v>334</v>
      </c>
      <c r="D43" s="93">
        <v>1154040645</v>
      </c>
      <c r="E43" s="93">
        <v>18</v>
      </c>
      <c r="F43" s="93">
        <v>21</v>
      </c>
      <c r="G43" s="93">
        <v>14</v>
      </c>
      <c r="H43" s="93">
        <v>15</v>
      </c>
      <c r="I43" s="93">
        <v>0</v>
      </c>
      <c r="J43" s="93">
        <v>0</v>
      </c>
      <c r="K43" s="93"/>
      <c r="L43" s="93"/>
      <c r="M43" s="93"/>
      <c r="N43" s="93"/>
      <c r="O43" s="97">
        <f t="shared" si="1"/>
        <v>68</v>
      </c>
      <c r="P43" s="93" t="str">
        <f t="shared" si="0"/>
        <v>Trung bình khá</v>
      </c>
      <c r="Q43" s="49"/>
    </row>
    <row r="44" spans="1:17" s="67" customFormat="1" ht="22.5" customHeight="1">
      <c r="A44" s="99">
        <v>35</v>
      </c>
      <c r="B44" s="100" t="s">
        <v>232</v>
      </c>
      <c r="C44" s="100" t="s">
        <v>145</v>
      </c>
      <c r="D44" s="93">
        <v>1154040669</v>
      </c>
      <c r="E44" s="93">
        <v>20</v>
      </c>
      <c r="F44" s="93">
        <v>25</v>
      </c>
      <c r="G44" s="93">
        <v>20</v>
      </c>
      <c r="H44" s="93">
        <v>15</v>
      </c>
      <c r="I44" s="93">
        <v>0</v>
      </c>
      <c r="J44" s="93">
        <v>0</v>
      </c>
      <c r="K44" s="93"/>
      <c r="L44" s="93"/>
      <c r="M44" s="93"/>
      <c r="N44" s="93"/>
      <c r="O44" s="97">
        <f t="shared" si="1"/>
        <v>80</v>
      </c>
      <c r="P44" s="93" t="str">
        <f t="shared" si="0"/>
        <v>Tốt</v>
      </c>
      <c r="Q44" s="49"/>
    </row>
    <row r="45" spans="1:17" s="67" customFormat="1" ht="22.5" customHeight="1">
      <c r="A45" s="99">
        <v>36</v>
      </c>
      <c r="B45" s="100" t="s">
        <v>367</v>
      </c>
      <c r="C45" s="100" t="s">
        <v>145</v>
      </c>
      <c r="D45" s="93">
        <v>1154040676</v>
      </c>
      <c r="E45" s="93">
        <v>20</v>
      </c>
      <c r="F45" s="93">
        <v>25</v>
      </c>
      <c r="G45" s="93">
        <v>20</v>
      </c>
      <c r="H45" s="93">
        <v>15</v>
      </c>
      <c r="I45" s="93">
        <v>0</v>
      </c>
      <c r="J45" s="93">
        <v>0</v>
      </c>
      <c r="K45" s="93"/>
      <c r="L45" s="93"/>
      <c r="M45" s="93"/>
      <c r="N45" s="93"/>
      <c r="O45" s="97">
        <f t="shared" si="1"/>
        <v>80</v>
      </c>
      <c r="P45" s="93" t="str">
        <f t="shared" si="0"/>
        <v>Tốt</v>
      </c>
      <c r="Q45" s="49"/>
    </row>
    <row r="46" spans="1:17" s="67" customFormat="1" ht="22.5" customHeight="1">
      <c r="A46" s="99">
        <v>37</v>
      </c>
      <c r="B46" s="100" t="s">
        <v>368</v>
      </c>
      <c r="C46" s="100" t="s">
        <v>146</v>
      </c>
      <c r="D46" s="93">
        <v>1154040681</v>
      </c>
      <c r="E46" s="93">
        <v>20</v>
      </c>
      <c r="F46" s="93">
        <v>25</v>
      </c>
      <c r="G46" s="93">
        <v>20</v>
      </c>
      <c r="H46" s="93">
        <v>15</v>
      </c>
      <c r="I46" s="93">
        <v>10</v>
      </c>
      <c r="J46" s="93">
        <v>0</v>
      </c>
      <c r="K46" s="93"/>
      <c r="L46" s="93"/>
      <c r="M46" s="93"/>
      <c r="N46" s="93"/>
      <c r="O46" s="97">
        <f t="shared" si="1"/>
        <v>90</v>
      </c>
      <c r="P46" s="93" t="str">
        <f t="shared" si="0"/>
        <v>Xuất sắc</v>
      </c>
      <c r="Q46" s="49" t="s">
        <v>37</v>
      </c>
    </row>
    <row r="47" spans="1:17" s="67" customFormat="1" ht="22.5" customHeight="1">
      <c r="A47" s="99">
        <v>38</v>
      </c>
      <c r="B47" s="100" t="s">
        <v>369</v>
      </c>
      <c r="C47" s="100" t="s">
        <v>335</v>
      </c>
      <c r="D47" s="93">
        <v>1154040694</v>
      </c>
      <c r="E47" s="93">
        <v>20</v>
      </c>
      <c r="F47" s="93">
        <v>23</v>
      </c>
      <c r="G47" s="93">
        <v>20</v>
      </c>
      <c r="H47" s="93">
        <v>15</v>
      </c>
      <c r="I47" s="93">
        <v>0</v>
      </c>
      <c r="J47" s="93">
        <v>0</v>
      </c>
      <c r="K47" s="93"/>
      <c r="L47" s="93"/>
      <c r="M47" s="93"/>
      <c r="N47" s="93"/>
      <c r="O47" s="97">
        <f t="shared" si="1"/>
        <v>78</v>
      </c>
      <c r="P47" s="93" t="str">
        <f t="shared" si="0"/>
        <v>Khá</v>
      </c>
      <c r="Q47" s="50"/>
    </row>
    <row r="48" spans="1:17" s="67" customFormat="1" ht="22.5" customHeight="1">
      <c r="A48" s="99">
        <v>39</v>
      </c>
      <c r="B48" s="100" t="s">
        <v>370</v>
      </c>
      <c r="C48" s="100" t="s">
        <v>336</v>
      </c>
      <c r="D48" s="93">
        <v>1154040699</v>
      </c>
      <c r="E48" s="93">
        <v>20</v>
      </c>
      <c r="F48" s="93">
        <v>24</v>
      </c>
      <c r="G48" s="93">
        <v>18</v>
      </c>
      <c r="H48" s="93">
        <v>15</v>
      </c>
      <c r="I48" s="93">
        <v>0</v>
      </c>
      <c r="J48" s="93">
        <v>0</v>
      </c>
      <c r="K48" s="93"/>
      <c r="L48" s="93"/>
      <c r="M48" s="93"/>
      <c r="N48" s="93"/>
      <c r="O48" s="97">
        <f t="shared" si="1"/>
        <v>77</v>
      </c>
      <c r="P48" s="93" t="str">
        <f t="shared" si="0"/>
        <v>Khá</v>
      </c>
      <c r="Q48" s="51"/>
    </row>
    <row r="49" spans="1:17" s="67" customFormat="1" ht="22.5" customHeight="1">
      <c r="A49" s="99">
        <v>40</v>
      </c>
      <c r="B49" s="100" t="s">
        <v>371</v>
      </c>
      <c r="C49" s="100" t="s">
        <v>337</v>
      </c>
      <c r="D49" s="93">
        <v>1154040700</v>
      </c>
      <c r="E49" s="93">
        <v>20</v>
      </c>
      <c r="F49" s="93">
        <v>25</v>
      </c>
      <c r="G49" s="93">
        <v>20</v>
      </c>
      <c r="H49" s="93">
        <v>15</v>
      </c>
      <c r="I49" s="93">
        <v>0</v>
      </c>
      <c r="J49" s="93">
        <v>0</v>
      </c>
      <c r="K49" s="93"/>
      <c r="L49" s="93"/>
      <c r="M49" s="93"/>
      <c r="N49" s="93"/>
      <c r="O49" s="97">
        <f t="shared" si="1"/>
        <v>80</v>
      </c>
      <c r="P49" s="93" t="str">
        <f t="shared" si="0"/>
        <v>Tốt</v>
      </c>
      <c r="Q49" s="50"/>
    </row>
    <row r="50" spans="1:17" s="67" customFormat="1" ht="22.5" customHeight="1">
      <c r="A50" s="99">
        <v>41</v>
      </c>
      <c r="B50" s="100" t="s">
        <v>372</v>
      </c>
      <c r="C50" s="100" t="s">
        <v>337</v>
      </c>
      <c r="D50" s="93">
        <v>1154040703</v>
      </c>
      <c r="E50" s="93">
        <v>17</v>
      </c>
      <c r="F50" s="93">
        <v>25</v>
      </c>
      <c r="G50" s="93">
        <v>18</v>
      </c>
      <c r="H50" s="93">
        <v>15</v>
      </c>
      <c r="I50" s="93">
        <v>0</v>
      </c>
      <c r="J50" s="93">
        <v>0</v>
      </c>
      <c r="K50" s="93"/>
      <c r="L50" s="93"/>
      <c r="M50" s="93"/>
      <c r="N50" s="93"/>
      <c r="O50" s="97">
        <f t="shared" si="1"/>
        <v>75</v>
      </c>
      <c r="P50" s="93" t="str">
        <f t="shared" si="0"/>
        <v>Khá</v>
      </c>
      <c r="Q50" s="49"/>
    </row>
    <row r="51" spans="1:17" ht="15.75">
      <c r="A51" s="2"/>
      <c r="B51" s="3"/>
      <c r="C51" s="3"/>
      <c r="D51" s="3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  <c r="P51" s="5"/>
      <c r="Q51" s="5"/>
    </row>
    <row r="52" spans="1:17" ht="111.75" customHeight="1">
      <c r="A52" s="121" t="s">
        <v>38</v>
      </c>
      <c r="B52" s="122"/>
      <c r="C52" s="122"/>
      <c r="D52" s="122"/>
      <c r="E52" s="122"/>
      <c r="F52" s="4"/>
      <c r="G52" s="4"/>
      <c r="H52" s="4"/>
      <c r="I52" s="121" t="s">
        <v>14</v>
      </c>
      <c r="J52" s="122"/>
      <c r="K52" s="122"/>
      <c r="L52" s="122"/>
      <c r="M52" s="122"/>
      <c r="N52" s="122"/>
      <c r="O52" s="122"/>
      <c r="P52" s="122"/>
      <c r="Q52" s="6"/>
    </row>
  </sheetData>
  <sheetProtection/>
  <mergeCells count="16">
    <mergeCell ref="A52:E52"/>
    <mergeCell ref="I52:P52"/>
    <mergeCell ref="A8:A9"/>
    <mergeCell ref="D8:D9"/>
    <mergeCell ref="E8:J8"/>
    <mergeCell ref="L8:N8"/>
    <mergeCell ref="O8:O9"/>
    <mergeCell ref="B8:C9"/>
    <mergeCell ref="K8:K9"/>
    <mergeCell ref="A2:E2"/>
    <mergeCell ref="H2:Q2"/>
    <mergeCell ref="A3:E3"/>
    <mergeCell ref="H3:Q3"/>
    <mergeCell ref="A5:P5"/>
    <mergeCell ref="A6:P6"/>
    <mergeCell ref="P8:P9"/>
  </mergeCells>
  <printOptions/>
  <pageMargins left="0.3" right="0.25" top="0.67" bottom="0.59" header="0.3" footer="0.3"/>
  <pageSetup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4">
      <selection activeCell="B30" sqref="B30"/>
    </sheetView>
  </sheetViews>
  <sheetFormatPr defaultColWidth="9.140625" defaultRowHeight="12.75"/>
  <cols>
    <col min="1" max="1" width="5.57421875" style="20" customWidth="1"/>
    <col min="2" max="2" width="21.421875" style="20" customWidth="1"/>
    <col min="3" max="3" width="8.7109375" style="20" bestFit="1" customWidth="1"/>
    <col min="4" max="4" width="14.00390625" style="1" customWidth="1"/>
    <col min="5" max="10" width="6.57421875" style="1" customWidth="1"/>
    <col min="11" max="11" width="7.8515625" style="1" customWidth="1"/>
    <col min="12" max="12" width="9.8515625" style="1" customWidth="1"/>
    <col min="13" max="14" width="8.57421875" style="1" customWidth="1"/>
    <col min="15" max="15" width="6.8515625" style="1" customWidth="1"/>
    <col min="16" max="16" width="12.7109375" style="1" customWidth="1"/>
    <col min="17" max="16384" width="9.140625" style="20" customWidth="1"/>
  </cols>
  <sheetData>
    <row r="1" ht="3.75" customHeight="1">
      <c r="P1" s="11"/>
    </row>
    <row r="2" spans="1:18" ht="17.25" customHeight="1">
      <c r="A2" s="127" t="s">
        <v>12</v>
      </c>
      <c r="B2" s="127"/>
      <c r="C2" s="127"/>
      <c r="D2" s="127"/>
      <c r="E2" s="127"/>
      <c r="H2" s="128" t="s">
        <v>0</v>
      </c>
      <c r="I2" s="128"/>
      <c r="J2" s="128"/>
      <c r="K2" s="128"/>
      <c r="L2" s="128"/>
      <c r="M2" s="128"/>
      <c r="N2" s="128"/>
      <c r="O2" s="128"/>
      <c r="P2" s="128"/>
      <c r="Q2" s="128"/>
      <c r="R2" s="16"/>
    </row>
    <row r="3" spans="1:18" ht="17.25" customHeight="1">
      <c r="A3" s="127" t="s">
        <v>13</v>
      </c>
      <c r="B3" s="127"/>
      <c r="C3" s="127"/>
      <c r="D3" s="127"/>
      <c r="E3" s="127"/>
      <c r="H3" s="128" t="s">
        <v>1</v>
      </c>
      <c r="I3" s="128"/>
      <c r="J3" s="128"/>
      <c r="K3" s="128"/>
      <c r="L3" s="128"/>
      <c r="M3" s="128"/>
      <c r="N3" s="128"/>
      <c r="O3" s="128"/>
      <c r="P3" s="128"/>
      <c r="Q3" s="128"/>
      <c r="R3" s="16"/>
    </row>
    <row r="4" ht="3" customHeight="1"/>
    <row r="5" spans="1:16" ht="18.75">
      <c r="A5" s="130" t="s">
        <v>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8.75">
      <c r="A6" s="130" t="s">
        <v>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3" customHeight="1">
      <c r="A7" s="12"/>
      <c r="B7" s="101"/>
      <c r="C7" s="10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8.75" customHeight="1">
      <c r="A8" s="135" t="s">
        <v>2</v>
      </c>
      <c r="B8" s="135" t="s">
        <v>3</v>
      </c>
      <c r="C8" s="65"/>
      <c r="D8" s="135" t="s">
        <v>4</v>
      </c>
      <c r="E8" s="138" t="s">
        <v>6</v>
      </c>
      <c r="F8" s="126"/>
      <c r="G8" s="126"/>
      <c r="H8" s="126"/>
      <c r="I8" s="126"/>
      <c r="J8" s="126"/>
      <c r="K8" s="139" t="s">
        <v>668</v>
      </c>
      <c r="L8" s="131" t="s">
        <v>16</v>
      </c>
      <c r="M8" s="132"/>
      <c r="N8" s="133"/>
      <c r="O8" s="134" t="s">
        <v>25</v>
      </c>
      <c r="P8" s="135" t="s">
        <v>5</v>
      </c>
    </row>
    <row r="9" spans="1:16" s="8" customFormat="1" ht="51.75" customHeight="1">
      <c r="A9" s="126"/>
      <c r="B9" s="126"/>
      <c r="C9" s="66"/>
      <c r="D9" s="126"/>
      <c r="E9" s="9" t="s">
        <v>20</v>
      </c>
      <c r="F9" s="9" t="s">
        <v>21</v>
      </c>
      <c r="G9" s="9" t="s">
        <v>22</v>
      </c>
      <c r="H9" s="9" t="s">
        <v>29</v>
      </c>
      <c r="I9" s="9" t="s">
        <v>39</v>
      </c>
      <c r="J9" s="9" t="s">
        <v>24</v>
      </c>
      <c r="K9" s="126"/>
      <c r="L9" s="7" t="s">
        <v>666</v>
      </c>
      <c r="M9" s="7" t="s">
        <v>18</v>
      </c>
      <c r="N9" s="7" t="s">
        <v>19</v>
      </c>
      <c r="O9" s="126"/>
      <c r="P9" s="126"/>
    </row>
    <row r="10" spans="1:16" s="49" customFormat="1" ht="18.75" customHeight="1">
      <c r="A10" s="93">
        <v>1</v>
      </c>
      <c r="B10" s="94" t="s">
        <v>383</v>
      </c>
      <c r="C10" s="94" t="s">
        <v>156</v>
      </c>
      <c r="D10" s="93">
        <v>1154040037</v>
      </c>
      <c r="E10" s="93">
        <v>20</v>
      </c>
      <c r="F10" s="93">
        <v>25</v>
      </c>
      <c r="G10" s="93">
        <v>20</v>
      </c>
      <c r="H10" s="93">
        <v>15</v>
      </c>
      <c r="I10" s="93"/>
      <c r="J10" s="93"/>
      <c r="K10" s="93"/>
      <c r="L10" s="93"/>
      <c r="M10" s="93"/>
      <c r="N10" s="93"/>
      <c r="O10" s="97">
        <f>SUM(E10:J10)</f>
        <v>80</v>
      </c>
      <c r="P10" s="93" t="str">
        <f aca="true" t="shared" si="0" ref="P10:P48">IF(O10&gt;89,"Xuất sắc",IF(O10&gt;79,"Tốt",IF(O10&gt;69,"Khá",IF(O10&gt;59,"Trung bình khá",IF(O10&gt;49,"Trung bình",IF(O10&gt;29,"Yếu","Kém"))))))</f>
        <v>Tốt</v>
      </c>
    </row>
    <row r="11" spans="1:16" s="49" customFormat="1" ht="18.75" customHeight="1">
      <c r="A11" s="93">
        <v>2</v>
      </c>
      <c r="B11" s="94" t="s">
        <v>384</v>
      </c>
      <c r="C11" s="94" t="s">
        <v>157</v>
      </c>
      <c r="D11" s="93">
        <v>1154040057</v>
      </c>
      <c r="E11" s="93">
        <v>20</v>
      </c>
      <c r="F11" s="93">
        <v>25</v>
      </c>
      <c r="G11" s="93">
        <v>20</v>
      </c>
      <c r="H11" s="93">
        <v>15</v>
      </c>
      <c r="I11" s="93"/>
      <c r="J11" s="93"/>
      <c r="K11" s="93"/>
      <c r="L11" s="93"/>
      <c r="M11" s="93"/>
      <c r="N11" s="93"/>
      <c r="O11" s="97">
        <f aca="true" t="shared" si="1" ref="O11:O48">SUM(E11:J11)</f>
        <v>80</v>
      </c>
      <c r="P11" s="93" t="str">
        <f t="shared" si="0"/>
        <v>Tốt</v>
      </c>
    </row>
    <row r="12" spans="1:16" s="49" customFormat="1" ht="18.75" customHeight="1">
      <c r="A12" s="93">
        <v>3</v>
      </c>
      <c r="B12" s="94" t="s">
        <v>346</v>
      </c>
      <c r="C12" s="94" t="s">
        <v>373</v>
      </c>
      <c r="D12" s="93">
        <v>1154040064</v>
      </c>
      <c r="E12" s="93">
        <v>20</v>
      </c>
      <c r="F12" s="93">
        <v>25</v>
      </c>
      <c r="G12" s="93">
        <v>20</v>
      </c>
      <c r="H12" s="93">
        <v>15</v>
      </c>
      <c r="I12" s="93"/>
      <c r="J12" s="93"/>
      <c r="K12" s="93"/>
      <c r="L12" s="93"/>
      <c r="M12" s="93"/>
      <c r="N12" s="93"/>
      <c r="O12" s="97">
        <f t="shared" si="1"/>
        <v>80</v>
      </c>
      <c r="P12" s="93" t="str">
        <f t="shared" si="0"/>
        <v>Tốt</v>
      </c>
    </row>
    <row r="13" spans="1:16" s="49" customFormat="1" ht="18.75" customHeight="1">
      <c r="A13" s="93">
        <v>4</v>
      </c>
      <c r="B13" s="94" t="s">
        <v>673</v>
      </c>
      <c r="C13" s="94" t="s">
        <v>91</v>
      </c>
      <c r="D13" s="93">
        <v>1154040074</v>
      </c>
      <c r="E13" s="93">
        <v>20</v>
      </c>
      <c r="F13" s="93">
        <v>25</v>
      </c>
      <c r="G13" s="93">
        <v>20</v>
      </c>
      <c r="H13" s="93">
        <v>20</v>
      </c>
      <c r="I13" s="93">
        <v>10</v>
      </c>
      <c r="J13" s="93"/>
      <c r="K13" s="93"/>
      <c r="L13" s="93"/>
      <c r="M13" s="93"/>
      <c r="N13" s="93"/>
      <c r="O13" s="97">
        <f t="shared" si="1"/>
        <v>95</v>
      </c>
      <c r="P13" s="93" t="str">
        <f t="shared" si="0"/>
        <v>Xuất sắc</v>
      </c>
    </row>
    <row r="14" spans="1:16" s="49" customFormat="1" ht="18.75" customHeight="1">
      <c r="A14" s="93">
        <v>5</v>
      </c>
      <c r="B14" s="94" t="s">
        <v>385</v>
      </c>
      <c r="C14" s="94" t="s">
        <v>91</v>
      </c>
      <c r="D14" s="93">
        <v>1154040076</v>
      </c>
      <c r="E14" s="93">
        <v>20</v>
      </c>
      <c r="F14" s="93">
        <v>25</v>
      </c>
      <c r="G14" s="93">
        <v>20</v>
      </c>
      <c r="H14" s="93">
        <v>15</v>
      </c>
      <c r="I14" s="93"/>
      <c r="J14" s="93"/>
      <c r="K14" s="93"/>
      <c r="L14" s="93"/>
      <c r="M14" s="93"/>
      <c r="N14" s="93"/>
      <c r="O14" s="97">
        <f t="shared" si="1"/>
        <v>80</v>
      </c>
      <c r="P14" s="93" t="str">
        <f t="shared" si="0"/>
        <v>Tốt</v>
      </c>
    </row>
    <row r="15" spans="1:16" s="49" customFormat="1" ht="18.75" customHeight="1">
      <c r="A15" s="93">
        <v>6</v>
      </c>
      <c r="B15" s="94" t="s">
        <v>386</v>
      </c>
      <c r="C15" s="94" t="s">
        <v>91</v>
      </c>
      <c r="D15" s="93">
        <v>1154040077</v>
      </c>
      <c r="E15" s="93">
        <v>20</v>
      </c>
      <c r="F15" s="93">
        <v>25</v>
      </c>
      <c r="G15" s="93">
        <v>20</v>
      </c>
      <c r="H15" s="93">
        <v>15</v>
      </c>
      <c r="I15" s="93"/>
      <c r="J15" s="93"/>
      <c r="K15" s="93"/>
      <c r="L15" s="93"/>
      <c r="M15" s="93"/>
      <c r="N15" s="93"/>
      <c r="O15" s="97">
        <f t="shared" si="1"/>
        <v>80</v>
      </c>
      <c r="P15" s="93" t="str">
        <f t="shared" si="0"/>
        <v>Tốt</v>
      </c>
    </row>
    <row r="16" spans="1:16" s="50" customFormat="1" ht="18.75" customHeight="1">
      <c r="A16" s="93">
        <v>7</v>
      </c>
      <c r="B16" s="94" t="s">
        <v>387</v>
      </c>
      <c r="C16" s="94" t="s">
        <v>324</v>
      </c>
      <c r="D16" s="93">
        <v>1154040083</v>
      </c>
      <c r="E16" s="93">
        <v>20</v>
      </c>
      <c r="F16" s="93">
        <v>25</v>
      </c>
      <c r="G16" s="93">
        <v>20</v>
      </c>
      <c r="H16" s="93">
        <v>15</v>
      </c>
      <c r="I16" s="93"/>
      <c r="J16" s="93"/>
      <c r="K16" s="93"/>
      <c r="L16" s="93"/>
      <c r="M16" s="93"/>
      <c r="N16" s="93"/>
      <c r="O16" s="97">
        <f t="shared" si="1"/>
        <v>80</v>
      </c>
      <c r="P16" s="93" t="str">
        <f t="shared" si="0"/>
        <v>Tốt</v>
      </c>
    </row>
    <row r="17" spans="1:16" s="51" customFormat="1" ht="18.75" customHeight="1">
      <c r="A17" s="93">
        <v>8</v>
      </c>
      <c r="B17" s="94" t="s">
        <v>388</v>
      </c>
      <c r="C17" s="94" t="s">
        <v>93</v>
      </c>
      <c r="D17" s="93">
        <v>1154040086</v>
      </c>
      <c r="E17" s="93">
        <v>20</v>
      </c>
      <c r="F17" s="93">
        <v>25</v>
      </c>
      <c r="G17" s="93">
        <v>20</v>
      </c>
      <c r="H17" s="93">
        <v>15</v>
      </c>
      <c r="I17" s="64"/>
      <c r="J17" s="64"/>
      <c r="K17" s="64"/>
      <c r="L17" s="64"/>
      <c r="M17" s="64"/>
      <c r="N17" s="64"/>
      <c r="O17" s="97">
        <f t="shared" si="1"/>
        <v>80</v>
      </c>
      <c r="P17" s="93" t="str">
        <f t="shared" si="0"/>
        <v>Tốt</v>
      </c>
    </row>
    <row r="18" spans="1:16" s="50" customFormat="1" ht="18.75" customHeight="1">
      <c r="A18" s="93">
        <v>9</v>
      </c>
      <c r="B18" s="94" t="s">
        <v>389</v>
      </c>
      <c r="C18" s="94" t="s">
        <v>374</v>
      </c>
      <c r="D18" s="93">
        <v>1154040111</v>
      </c>
      <c r="E18" s="93">
        <v>20</v>
      </c>
      <c r="F18" s="93">
        <v>25</v>
      </c>
      <c r="G18" s="93">
        <v>20</v>
      </c>
      <c r="H18" s="93">
        <v>15</v>
      </c>
      <c r="I18" s="93"/>
      <c r="J18" s="64"/>
      <c r="K18" s="64"/>
      <c r="L18" s="64"/>
      <c r="M18" s="64"/>
      <c r="N18" s="64"/>
      <c r="O18" s="97">
        <f t="shared" si="1"/>
        <v>80</v>
      </c>
      <c r="P18" s="93" t="str">
        <f t="shared" si="0"/>
        <v>Tốt</v>
      </c>
    </row>
    <row r="19" spans="1:16" s="49" customFormat="1" ht="18.75" customHeight="1">
      <c r="A19" s="93">
        <v>10</v>
      </c>
      <c r="B19" s="94" t="s">
        <v>390</v>
      </c>
      <c r="C19" s="94" t="s">
        <v>326</v>
      </c>
      <c r="D19" s="93">
        <v>1154040139</v>
      </c>
      <c r="E19" s="93">
        <v>20</v>
      </c>
      <c r="F19" s="93">
        <v>25</v>
      </c>
      <c r="G19" s="93">
        <v>20</v>
      </c>
      <c r="H19" s="93">
        <v>15</v>
      </c>
      <c r="I19" s="93"/>
      <c r="J19" s="93"/>
      <c r="K19" s="93"/>
      <c r="L19" s="93"/>
      <c r="M19" s="93"/>
      <c r="N19" s="93"/>
      <c r="O19" s="97">
        <f t="shared" si="1"/>
        <v>80</v>
      </c>
      <c r="P19" s="93" t="str">
        <f t="shared" si="0"/>
        <v>Tốt</v>
      </c>
    </row>
    <row r="20" spans="1:16" s="49" customFormat="1" ht="18.75" customHeight="1">
      <c r="A20" s="93">
        <v>11</v>
      </c>
      <c r="B20" s="94" t="s">
        <v>101</v>
      </c>
      <c r="C20" s="94" t="s">
        <v>375</v>
      </c>
      <c r="D20" s="93">
        <v>1154040132</v>
      </c>
      <c r="E20" s="93">
        <v>20</v>
      </c>
      <c r="F20" s="93">
        <v>25</v>
      </c>
      <c r="G20" s="93">
        <v>20</v>
      </c>
      <c r="H20" s="93">
        <v>15</v>
      </c>
      <c r="I20" s="93"/>
      <c r="J20" s="93"/>
      <c r="K20" s="93"/>
      <c r="L20" s="93"/>
      <c r="M20" s="93"/>
      <c r="N20" s="93"/>
      <c r="O20" s="97">
        <f t="shared" si="1"/>
        <v>80</v>
      </c>
      <c r="P20" s="93" t="str">
        <f t="shared" si="0"/>
        <v>Tốt</v>
      </c>
    </row>
    <row r="21" spans="1:16" s="49" customFormat="1" ht="18.75" customHeight="1">
      <c r="A21" s="93">
        <v>12</v>
      </c>
      <c r="B21" s="94" t="s">
        <v>391</v>
      </c>
      <c r="C21" s="94" t="s">
        <v>376</v>
      </c>
      <c r="D21" s="93">
        <v>1154040156</v>
      </c>
      <c r="E21" s="93">
        <v>20</v>
      </c>
      <c r="F21" s="93">
        <v>25</v>
      </c>
      <c r="G21" s="93">
        <v>20</v>
      </c>
      <c r="H21" s="93">
        <v>15</v>
      </c>
      <c r="I21" s="93"/>
      <c r="J21" s="93"/>
      <c r="K21" s="93"/>
      <c r="L21" s="93"/>
      <c r="M21" s="93"/>
      <c r="N21" s="93"/>
      <c r="O21" s="97">
        <f t="shared" si="1"/>
        <v>80</v>
      </c>
      <c r="P21" s="93" t="str">
        <f t="shared" si="0"/>
        <v>Tốt</v>
      </c>
    </row>
    <row r="22" spans="1:16" s="49" customFormat="1" ht="18.75" customHeight="1">
      <c r="A22" s="93">
        <v>13</v>
      </c>
      <c r="B22" s="94" t="s">
        <v>392</v>
      </c>
      <c r="C22" s="94" t="s">
        <v>97</v>
      </c>
      <c r="D22" s="93">
        <v>1154040160</v>
      </c>
      <c r="E22" s="93">
        <v>20</v>
      </c>
      <c r="F22" s="93">
        <v>25</v>
      </c>
      <c r="G22" s="93">
        <v>20</v>
      </c>
      <c r="H22" s="93">
        <v>20</v>
      </c>
      <c r="I22" s="93">
        <v>5</v>
      </c>
      <c r="J22" s="93"/>
      <c r="K22" s="93"/>
      <c r="L22" s="93"/>
      <c r="M22" s="93"/>
      <c r="N22" s="93"/>
      <c r="O22" s="97">
        <f t="shared" si="1"/>
        <v>90</v>
      </c>
      <c r="P22" s="93" t="str">
        <f t="shared" si="0"/>
        <v>Xuất sắc</v>
      </c>
    </row>
    <row r="23" spans="1:16" s="49" customFormat="1" ht="18.75" customHeight="1">
      <c r="A23" s="93">
        <v>14</v>
      </c>
      <c r="B23" s="94" t="s">
        <v>393</v>
      </c>
      <c r="C23" s="94" t="s">
        <v>97</v>
      </c>
      <c r="D23" s="93">
        <v>1154040165</v>
      </c>
      <c r="E23" s="93">
        <v>20</v>
      </c>
      <c r="F23" s="93">
        <v>25</v>
      </c>
      <c r="G23" s="93">
        <v>20</v>
      </c>
      <c r="H23" s="93">
        <v>15</v>
      </c>
      <c r="I23" s="93"/>
      <c r="J23" s="93"/>
      <c r="K23" s="93"/>
      <c r="L23" s="93"/>
      <c r="M23" s="93"/>
      <c r="N23" s="93"/>
      <c r="O23" s="97">
        <f t="shared" si="1"/>
        <v>80</v>
      </c>
      <c r="P23" s="93" t="str">
        <f t="shared" si="0"/>
        <v>Tốt</v>
      </c>
    </row>
    <row r="24" spans="1:16" s="49" customFormat="1" ht="18.75" customHeight="1">
      <c r="A24" s="93">
        <v>15</v>
      </c>
      <c r="B24" s="94" t="s">
        <v>394</v>
      </c>
      <c r="C24" s="94" t="s">
        <v>271</v>
      </c>
      <c r="D24" s="93">
        <v>1154040174</v>
      </c>
      <c r="E24" s="93">
        <v>20</v>
      </c>
      <c r="F24" s="93">
        <v>25</v>
      </c>
      <c r="G24" s="93">
        <v>20</v>
      </c>
      <c r="H24" s="93">
        <v>15</v>
      </c>
      <c r="I24" s="93"/>
      <c r="J24" s="93"/>
      <c r="K24" s="93"/>
      <c r="L24" s="93"/>
      <c r="M24" s="93"/>
      <c r="N24" s="93"/>
      <c r="O24" s="97">
        <f t="shared" si="1"/>
        <v>80</v>
      </c>
      <c r="P24" s="93" t="str">
        <f t="shared" si="0"/>
        <v>Tốt</v>
      </c>
    </row>
    <row r="25" spans="1:16" s="49" customFormat="1" ht="18.75" customHeight="1">
      <c r="A25" s="93">
        <v>16</v>
      </c>
      <c r="B25" s="94" t="s">
        <v>395</v>
      </c>
      <c r="C25" s="94" t="s">
        <v>278</v>
      </c>
      <c r="D25" s="93">
        <v>1154040181</v>
      </c>
      <c r="E25" s="93">
        <v>25</v>
      </c>
      <c r="F25" s="93">
        <v>25</v>
      </c>
      <c r="G25" s="93">
        <v>20</v>
      </c>
      <c r="H25" s="93">
        <v>20</v>
      </c>
      <c r="I25" s="93">
        <v>10</v>
      </c>
      <c r="J25" s="93"/>
      <c r="K25" s="93"/>
      <c r="L25" s="93"/>
      <c r="M25" s="93"/>
      <c r="N25" s="93"/>
      <c r="O25" s="97">
        <f t="shared" si="1"/>
        <v>100</v>
      </c>
      <c r="P25" s="93" t="str">
        <f t="shared" si="0"/>
        <v>Xuất sắc</v>
      </c>
    </row>
    <row r="26" spans="1:16" s="49" customFormat="1" ht="18.75" customHeight="1">
      <c r="A26" s="93">
        <v>17</v>
      </c>
      <c r="B26" s="94" t="s">
        <v>674</v>
      </c>
      <c r="C26" s="94" t="s">
        <v>99</v>
      </c>
      <c r="D26" s="93">
        <v>1154040196</v>
      </c>
      <c r="E26" s="93">
        <v>20</v>
      </c>
      <c r="F26" s="93">
        <v>25</v>
      </c>
      <c r="G26" s="93">
        <v>20</v>
      </c>
      <c r="H26" s="93">
        <v>15</v>
      </c>
      <c r="I26" s="93"/>
      <c r="J26" s="93"/>
      <c r="K26" s="93"/>
      <c r="L26" s="93"/>
      <c r="M26" s="93"/>
      <c r="N26" s="93"/>
      <c r="O26" s="97">
        <f t="shared" si="1"/>
        <v>80</v>
      </c>
      <c r="P26" s="93" t="str">
        <f t="shared" si="0"/>
        <v>Tốt</v>
      </c>
    </row>
    <row r="27" spans="1:16" s="49" customFormat="1" ht="18.75" customHeight="1">
      <c r="A27" s="93">
        <v>18</v>
      </c>
      <c r="B27" s="94" t="s">
        <v>396</v>
      </c>
      <c r="C27" s="94" t="s">
        <v>377</v>
      </c>
      <c r="D27" s="93">
        <v>1154040244</v>
      </c>
      <c r="E27" s="93">
        <v>20</v>
      </c>
      <c r="F27" s="93">
        <v>25</v>
      </c>
      <c r="G27" s="93">
        <v>20</v>
      </c>
      <c r="H27" s="93">
        <v>20</v>
      </c>
      <c r="I27" s="93">
        <v>10</v>
      </c>
      <c r="J27" s="93"/>
      <c r="K27" s="93"/>
      <c r="L27" s="93"/>
      <c r="M27" s="93"/>
      <c r="N27" s="93"/>
      <c r="O27" s="97">
        <f t="shared" si="1"/>
        <v>95</v>
      </c>
      <c r="P27" s="93" t="str">
        <f t="shared" si="0"/>
        <v>Xuất sắc</v>
      </c>
    </row>
    <row r="28" spans="1:16" s="49" customFormat="1" ht="18.75" customHeight="1">
      <c r="A28" s="93">
        <v>19</v>
      </c>
      <c r="B28" s="94" t="s">
        <v>107</v>
      </c>
      <c r="C28" s="94" t="s">
        <v>329</v>
      </c>
      <c r="D28" s="93">
        <v>1154040249</v>
      </c>
      <c r="E28" s="93">
        <v>20</v>
      </c>
      <c r="F28" s="93">
        <v>25</v>
      </c>
      <c r="G28" s="93">
        <v>20</v>
      </c>
      <c r="H28" s="93">
        <v>15</v>
      </c>
      <c r="I28" s="93"/>
      <c r="J28" s="93"/>
      <c r="K28" s="93"/>
      <c r="L28" s="93"/>
      <c r="M28" s="93"/>
      <c r="N28" s="93"/>
      <c r="O28" s="97">
        <f t="shared" si="1"/>
        <v>80</v>
      </c>
      <c r="P28" s="93" t="str">
        <f t="shared" si="0"/>
        <v>Tốt</v>
      </c>
    </row>
    <row r="29" spans="1:16" s="49" customFormat="1" ht="18.75" customHeight="1">
      <c r="A29" s="93">
        <v>20</v>
      </c>
      <c r="B29" s="94" t="s">
        <v>348</v>
      </c>
      <c r="C29" s="94" t="s">
        <v>106</v>
      </c>
      <c r="D29" s="93">
        <v>1154040281</v>
      </c>
      <c r="E29" s="93">
        <v>20</v>
      </c>
      <c r="F29" s="93">
        <v>25</v>
      </c>
      <c r="G29" s="93">
        <v>20</v>
      </c>
      <c r="H29" s="93">
        <v>15</v>
      </c>
      <c r="I29" s="93"/>
      <c r="J29" s="93"/>
      <c r="K29" s="93"/>
      <c r="L29" s="93"/>
      <c r="M29" s="93"/>
      <c r="N29" s="93"/>
      <c r="O29" s="97">
        <f t="shared" si="1"/>
        <v>80</v>
      </c>
      <c r="P29" s="93" t="str">
        <f t="shared" si="0"/>
        <v>Tốt</v>
      </c>
    </row>
    <row r="30" spans="1:16" s="49" customFormat="1" ht="18.75" customHeight="1">
      <c r="A30" s="93">
        <v>21</v>
      </c>
      <c r="B30" s="94" t="s">
        <v>675</v>
      </c>
      <c r="C30" s="94" t="s">
        <v>106</v>
      </c>
      <c r="D30" s="93">
        <v>1154040282</v>
      </c>
      <c r="E30" s="93">
        <v>20</v>
      </c>
      <c r="F30" s="93">
        <v>25</v>
      </c>
      <c r="G30" s="93">
        <v>20</v>
      </c>
      <c r="H30" s="93">
        <v>15</v>
      </c>
      <c r="I30" s="93"/>
      <c r="J30" s="93"/>
      <c r="K30" s="93"/>
      <c r="L30" s="93"/>
      <c r="M30" s="93"/>
      <c r="N30" s="93"/>
      <c r="O30" s="97">
        <f t="shared" si="1"/>
        <v>80</v>
      </c>
      <c r="P30" s="93" t="str">
        <f t="shared" si="0"/>
        <v>Tốt</v>
      </c>
    </row>
    <row r="31" spans="1:16" s="49" customFormat="1" ht="18.75" customHeight="1">
      <c r="A31" s="93">
        <v>22</v>
      </c>
      <c r="B31" s="94" t="s">
        <v>397</v>
      </c>
      <c r="C31" s="94" t="s">
        <v>378</v>
      </c>
      <c r="D31" s="93">
        <v>1154040319</v>
      </c>
      <c r="E31" s="93">
        <v>20</v>
      </c>
      <c r="F31" s="93">
        <v>25</v>
      </c>
      <c r="G31" s="93">
        <v>20</v>
      </c>
      <c r="H31" s="93">
        <v>20</v>
      </c>
      <c r="I31" s="93"/>
      <c r="J31" s="93"/>
      <c r="K31" s="93"/>
      <c r="L31" s="93"/>
      <c r="M31" s="93">
        <v>2</v>
      </c>
      <c r="N31" s="93"/>
      <c r="O31" s="97">
        <f>SUM(E31:J31)-2</f>
        <v>83</v>
      </c>
      <c r="P31" s="93" t="str">
        <f t="shared" si="0"/>
        <v>Tốt</v>
      </c>
    </row>
    <row r="32" spans="1:16" s="49" customFormat="1" ht="18.75" customHeight="1">
      <c r="A32" s="93">
        <v>23</v>
      </c>
      <c r="B32" s="94" t="s">
        <v>398</v>
      </c>
      <c r="C32" s="94" t="s">
        <v>112</v>
      </c>
      <c r="D32" s="93">
        <v>1154040324</v>
      </c>
      <c r="E32" s="93">
        <v>20</v>
      </c>
      <c r="F32" s="93">
        <v>25</v>
      </c>
      <c r="G32" s="93">
        <v>20</v>
      </c>
      <c r="H32" s="93">
        <v>15</v>
      </c>
      <c r="I32" s="93"/>
      <c r="J32" s="93"/>
      <c r="K32" s="93"/>
      <c r="L32" s="93"/>
      <c r="M32" s="93"/>
      <c r="N32" s="93"/>
      <c r="O32" s="97">
        <f t="shared" si="1"/>
        <v>80</v>
      </c>
      <c r="P32" s="93" t="str">
        <f t="shared" si="0"/>
        <v>Tốt</v>
      </c>
    </row>
    <row r="33" spans="1:16" s="49" customFormat="1" ht="18.75" customHeight="1">
      <c r="A33" s="93">
        <v>24</v>
      </c>
      <c r="B33" s="94" t="s">
        <v>399</v>
      </c>
      <c r="C33" s="94" t="s">
        <v>112</v>
      </c>
      <c r="D33" s="93">
        <v>1154040326</v>
      </c>
      <c r="E33" s="93">
        <v>20</v>
      </c>
      <c r="F33" s="93">
        <v>25</v>
      </c>
      <c r="G33" s="93">
        <v>20</v>
      </c>
      <c r="H33" s="93">
        <v>15</v>
      </c>
      <c r="I33" s="93"/>
      <c r="J33" s="93"/>
      <c r="K33" s="93"/>
      <c r="L33" s="93"/>
      <c r="M33" s="93">
        <v>2</v>
      </c>
      <c r="N33" s="93"/>
      <c r="O33" s="97">
        <f>SUM(E33:J33)-2</f>
        <v>78</v>
      </c>
      <c r="P33" s="93" t="str">
        <f t="shared" si="0"/>
        <v>Khá</v>
      </c>
    </row>
    <row r="34" spans="1:16" s="49" customFormat="1" ht="18.75" customHeight="1">
      <c r="A34" s="93">
        <v>25</v>
      </c>
      <c r="B34" s="94" t="s">
        <v>400</v>
      </c>
      <c r="C34" s="94" t="s">
        <v>379</v>
      </c>
      <c r="D34" s="93">
        <v>1154040381</v>
      </c>
      <c r="E34" s="93">
        <v>20</v>
      </c>
      <c r="F34" s="93">
        <v>25</v>
      </c>
      <c r="G34" s="93">
        <v>20</v>
      </c>
      <c r="H34" s="93">
        <v>15</v>
      </c>
      <c r="I34" s="93">
        <v>5</v>
      </c>
      <c r="J34" s="93"/>
      <c r="K34" s="93"/>
      <c r="L34" s="93"/>
      <c r="M34" s="93"/>
      <c r="N34" s="93"/>
      <c r="O34" s="97">
        <f t="shared" si="1"/>
        <v>85</v>
      </c>
      <c r="P34" s="93" t="str">
        <f t="shared" si="0"/>
        <v>Tốt</v>
      </c>
    </row>
    <row r="35" spans="1:16" s="49" customFormat="1" ht="18.75" customHeight="1">
      <c r="A35" s="93">
        <v>26</v>
      </c>
      <c r="B35" s="94" t="s">
        <v>401</v>
      </c>
      <c r="C35" s="94" t="s">
        <v>164</v>
      </c>
      <c r="D35" s="93">
        <v>1154040410</v>
      </c>
      <c r="E35" s="93">
        <v>20</v>
      </c>
      <c r="F35" s="93">
        <v>25</v>
      </c>
      <c r="G35" s="93">
        <v>20</v>
      </c>
      <c r="H35" s="93">
        <v>15</v>
      </c>
      <c r="I35" s="93"/>
      <c r="J35" s="93"/>
      <c r="K35" s="93"/>
      <c r="L35" s="93"/>
      <c r="M35" s="93"/>
      <c r="N35" s="93"/>
      <c r="O35" s="97">
        <f t="shared" si="1"/>
        <v>80</v>
      </c>
      <c r="P35" s="93" t="str">
        <f t="shared" si="0"/>
        <v>Tốt</v>
      </c>
    </row>
    <row r="36" spans="1:16" s="49" customFormat="1" ht="18.75" customHeight="1">
      <c r="A36" s="93">
        <v>27</v>
      </c>
      <c r="B36" s="94" t="s">
        <v>402</v>
      </c>
      <c r="C36" s="94" t="s">
        <v>170</v>
      </c>
      <c r="D36" s="93">
        <v>1154040446</v>
      </c>
      <c r="E36" s="93">
        <v>20</v>
      </c>
      <c r="F36" s="93">
        <v>25</v>
      </c>
      <c r="G36" s="93">
        <v>20</v>
      </c>
      <c r="H36" s="93">
        <v>15</v>
      </c>
      <c r="I36" s="93"/>
      <c r="J36" s="93"/>
      <c r="K36" s="93"/>
      <c r="L36" s="93"/>
      <c r="M36" s="93"/>
      <c r="N36" s="93"/>
      <c r="O36" s="97">
        <f t="shared" si="1"/>
        <v>80</v>
      </c>
      <c r="P36" s="93" t="str">
        <f t="shared" si="0"/>
        <v>Tốt</v>
      </c>
    </row>
    <row r="37" spans="1:16" s="49" customFormat="1" ht="18.75" customHeight="1">
      <c r="A37" s="93">
        <v>28</v>
      </c>
      <c r="B37" s="94" t="s">
        <v>403</v>
      </c>
      <c r="C37" s="94" t="s">
        <v>380</v>
      </c>
      <c r="D37" s="93">
        <v>1154040478</v>
      </c>
      <c r="E37" s="93">
        <v>20</v>
      </c>
      <c r="F37" s="93">
        <v>25</v>
      </c>
      <c r="G37" s="93">
        <v>20</v>
      </c>
      <c r="H37" s="93">
        <v>15</v>
      </c>
      <c r="I37" s="93"/>
      <c r="J37" s="93"/>
      <c r="K37" s="93"/>
      <c r="L37" s="93"/>
      <c r="M37" s="93"/>
      <c r="N37" s="93"/>
      <c r="O37" s="97">
        <f t="shared" si="1"/>
        <v>80</v>
      </c>
      <c r="P37" s="93" t="str">
        <f t="shared" si="0"/>
        <v>Tốt</v>
      </c>
    </row>
    <row r="38" spans="1:16" s="49" customFormat="1" ht="18.75" customHeight="1">
      <c r="A38" s="93">
        <v>29</v>
      </c>
      <c r="B38" s="94" t="s">
        <v>404</v>
      </c>
      <c r="C38" s="94" t="s">
        <v>381</v>
      </c>
      <c r="D38" s="93">
        <v>1154040488</v>
      </c>
      <c r="E38" s="93">
        <v>20</v>
      </c>
      <c r="F38" s="93">
        <v>25</v>
      </c>
      <c r="G38" s="93">
        <v>20</v>
      </c>
      <c r="H38" s="93">
        <v>25</v>
      </c>
      <c r="I38" s="93">
        <v>10</v>
      </c>
      <c r="J38" s="93"/>
      <c r="K38" s="93"/>
      <c r="L38" s="93"/>
      <c r="M38" s="93"/>
      <c r="N38" s="93"/>
      <c r="O38" s="97">
        <f t="shared" si="1"/>
        <v>100</v>
      </c>
      <c r="P38" s="93" t="str">
        <f t="shared" si="0"/>
        <v>Xuất sắc</v>
      </c>
    </row>
    <row r="39" spans="1:16" s="49" customFormat="1" ht="18.75" customHeight="1">
      <c r="A39" s="93">
        <v>30</v>
      </c>
      <c r="B39" s="94" t="s">
        <v>405</v>
      </c>
      <c r="C39" s="94" t="s">
        <v>128</v>
      </c>
      <c r="D39" s="93">
        <v>1154040484</v>
      </c>
      <c r="E39" s="93">
        <v>20</v>
      </c>
      <c r="F39" s="93">
        <v>25</v>
      </c>
      <c r="G39" s="93">
        <v>20</v>
      </c>
      <c r="H39" s="93">
        <v>15</v>
      </c>
      <c r="I39" s="93"/>
      <c r="J39" s="93"/>
      <c r="K39" s="93"/>
      <c r="L39" s="93"/>
      <c r="M39" s="93"/>
      <c r="N39" s="93"/>
      <c r="O39" s="97">
        <f t="shared" si="1"/>
        <v>80</v>
      </c>
      <c r="P39" s="93" t="str">
        <f t="shared" si="0"/>
        <v>Tốt</v>
      </c>
    </row>
    <row r="40" spans="1:16" s="49" customFormat="1" ht="18.75" customHeight="1">
      <c r="A40" s="93">
        <v>31</v>
      </c>
      <c r="B40" s="94" t="s">
        <v>406</v>
      </c>
      <c r="C40" s="94" t="s">
        <v>172</v>
      </c>
      <c r="D40" s="93">
        <v>1154040550</v>
      </c>
      <c r="E40" s="93">
        <v>20</v>
      </c>
      <c r="F40" s="93">
        <v>25</v>
      </c>
      <c r="G40" s="93">
        <v>20</v>
      </c>
      <c r="H40" s="93">
        <v>15</v>
      </c>
      <c r="I40" s="93">
        <v>5</v>
      </c>
      <c r="J40" s="93"/>
      <c r="K40" s="93"/>
      <c r="L40" s="93"/>
      <c r="M40" s="93"/>
      <c r="N40" s="93"/>
      <c r="O40" s="97">
        <f t="shared" si="1"/>
        <v>85</v>
      </c>
      <c r="P40" s="93" t="str">
        <f t="shared" si="0"/>
        <v>Tốt</v>
      </c>
    </row>
    <row r="41" spans="1:16" s="49" customFormat="1" ht="18.75" customHeight="1">
      <c r="A41" s="93">
        <v>32</v>
      </c>
      <c r="B41" s="94" t="s">
        <v>407</v>
      </c>
      <c r="C41" s="94" t="s">
        <v>172</v>
      </c>
      <c r="D41" s="93">
        <v>1154040557</v>
      </c>
      <c r="E41" s="93">
        <v>20</v>
      </c>
      <c r="F41" s="93">
        <v>25</v>
      </c>
      <c r="G41" s="93">
        <v>20</v>
      </c>
      <c r="H41" s="93">
        <v>15</v>
      </c>
      <c r="I41" s="93"/>
      <c r="J41" s="93"/>
      <c r="K41" s="93"/>
      <c r="L41" s="93"/>
      <c r="M41" s="93"/>
      <c r="N41" s="93"/>
      <c r="O41" s="97">
        <f t="shared" si="1"/>
        <v>80</v>
      </c>
      <c r="P41" s="93" t="str">
        <f t="shared" si="0"/>
        <v>Tốt</v>
      </c>
    </row>
    <row r="42" spans="1:16" s="49" customFormat="1" ht="18.75" customHeight="1">
      <c r="A42" s="93">
        <v>33</v>
      </c>
      <c r="B42" s="94" t="s">
        <v>408</v>
      </c>
      <c r="C42" s="94" t="s">
        <v>382</v>
      </c>
      <c r="D42" s="93">
        <v>1154040576</v>
      </c>
      <c r="E42" s="93">
        <v>20</v>
      </c>
      <c r="F42" s="93">
        <v>25</v>
      </c>
      <c r="G42" s="93">
        <v>20</v>
      </c>
      <c r="H42" s="93">
        <v>15</v>
      </c>
      <c r="I42" s="93"/>
      <c r="J42" s="93"/>
      <c r="K42" s="93"/>
      <c r="L42" s="93"/>
      <c r="M42" s="93"/>
      <c r="N42" s="93"/>
      <c r="O42" s="97">
        <f t="shared" si="1"/>
        <v>80</v>
      </c>
      <c r="P42" s="93" t="str">
        <f t="shared" si="0"/>
        <v>Tốt</v>
      </c>
    </row>
    <row r="43" spans="1:16" s="49" customFormat="1" ht="18.75" customHeight="1">
      <c r="A43" s="93">
        <v>34</v>
      </c>
      <c r="B43" s="94" t="s">
        <v>409</v>
      </c>
      <c r="C43" s="94" t="s">
        <v>139</v>
      </c>
      <c r="D43" s="93">
        <v>1154040579</v>
      </c>
      <c r="E43" s="93">
        <v>20</v>
      </c>
      <c r="F43" s="93">
        <v>25</v>
      </c>
      <c r="G43" s="93">
        <v>20</v>
      </c>
      <c r="H43" s="93">
        <v>15</v>
      </c>
      <c r="I43" s="93"/>
      <c r="J43" s="93"/>
      <c r="K43" s="93"/>
      <c r="L43" s="93"/>
      <c r="M43" s="93"/>
      <c r="N43" s="93"/>
      <c r="O43" s="97">
        <f t="shared" si="1"/>
        <v>80</v>
      </c>
      <c r="P43" s="93" t="str">
        <f t="shared" si="0"/>
        <v>Tốt</v>
      </c>
    </row>
    <row r="44" spans="1:16" s="49" customFormat="1" ht="18.75" customHeight="1">
      <c r="A44" s="93">
        <v>35</v>
      </c>
      <c r="B44" s="94" t="s">
        <v>410</v>
      </c>
      <c r="C44" s="94" t="s">
        <v>139</v>
      </c>
      <c r="D44" s="93">
        <v>1154040600</v>
      </c>
      <c r="E44" s="93">
        <v>22</v>
      </c>
      <c r="F44" s="93">
        <v>25</v>
      </c>
      <c r="G44" s="93">
        <v>20</v>
      </c>
      <c r="H44" s="93">
        <v>20</v>
      </c>
      <c r="I44" s="93"/>
      <c r="J44" s="93"/>
      <c r="K44" s="93"/>
      <c r="L44" s="93"/>
      <c r="M44" s="93"/>
      <c r="N44" s="93"/>
      <c r="O44" s="97">
        <f t="shared" si="1"/>
        <v>87</v>
      </c>
      <c r="P44" s="93" t="str">
        <f t="shared" si="0"/>
        <v>Tốt</v>
      </c>
    </row>
    <row r="45" spans="1:16" s="49" customFormat="1" ht="18.75" customHeight="1">
      <c r="A45" s="93">
        <v>36</v>
      </c>
      <c r="B45" s="94" t="s">
        <v>411</v>
      </c>
      <c r="C45" s="94" t="s">
        <v>225</v>
      </c>
      <c r="D45" s="93">
        <v>1154040617</v>
      </c>
      <c r="E45" s="93">
        <v>25</v>
      </c>
      <c r="F45" s="93">
        <v>25</v>
      </c>
      <c r="G45" s="93">
        <v>20</v>
      </c>
      <c r="H45" s="93">
        <v>20</v>
      </c>
      <c r="I45" s="93">
        <v>10</v>
      </c>
      <c r="J45" s="93"/>
      <c r="K45" s="93"/>
      <c r="L45" s="93"/>
      <c r="M45" s="93"/>
      <c r="N45" s="93"/>
      <c r="O45" s="97">
        <f t="shared" si="1"/>
        <v>100</v>
      </c>
      <c r="P45" s="93" t="str">
        <f t="shared" si="0"/>
        <v>Xuất sắc</v>
      </c>
    </row>
    <row r="46" spans="1:16" s="49" customFormat="1" ht="18.75" customHeight="1">
      <c r="A46" s="93">
        <v>37</v>
      </c>
      <c r="B46" s="94" t="s">
        <v>412</v>
      </c>
      <c r="C46" s="94" t="s">
        <v>227</v>
      </c>
      <c r="D46" s="93">
        <v>1154040635</v>
      </c>
      <c r="E46" s="93">
        <v>20</v>
      </c>
      <c r="F46" s="93">
        <v>25</v>
      </c>
      <c r="G46" s="93">
        <v>20</v>
      </c>
      <c r="H46" s="93">
        <v>15</v>
      </c>
      <c r="I46" s="93"/>
      <c r="J46" s="93"/>
      <c r="K46" s="93"/>
      <c r="L46" s="93"/>
      <c r="M46" s="93"/>
      <c r="N46" s="93"/>
      <c r="O46" s="97">
        <f t="shared" si="1"/>
        <v>80</v>
      </c>
      <c r="P46" s="93" t="str">
        <f t="shared" si="0"/>
        <v>Tốt</v>
      </c>
    </row>
    <row r="47" spans="1:16" s="49" customFormat="1" ht="18.75" customHeight="1">
      <c r="A47" s="93">
        <v>38</v>
      </c>
      <c r="B47" s="94" t="s">
        <v>413</v>
      </c>
      <c r="C47" s="94" t="s">
        <v>179</v>
      </c>
      <c r="D47" s="93">
        <v>1154040662</v>
      </c>
      <c r="E47" s="93">
        <v>20</v>
      </c>
      <c r="F47" s="93">
        <v>25</v>
      </c>
      <c r="G47" s="93">
        <v>20</v>
      </c>
      <c r="H47" s="93">
        <v>15</v>
      </c>
      <c r="I47" s="93"/>
      <c r="J47" s="93"/>
      <c r="K47" s="93"/>
      <c r="L47" s="93"/>
      <c r="M47" s="93"/>
      <c r="N47" s="93"/>
      <c r="O47" s="97">
        <f t="shared" si="1"/>
        <v>80</v>
      </c>
      <c r="P47" s="93" t="str">
        <f t="shared" si="0"/>
        <v>Tốt</v>
      </c>
    </row>
    <row r="48" spans="1:16" s="49" customFormat="1" ht="18.75" customHeight="1">
      <c r="A48" s="93">
        <v>39</v>
      </c>
      <c r="B48" s="94" t="s">
        <v>408</v>
      </c>
      <c r="C48" s="94" t="s">
        <v>145</v>
      </c>
      <c r="D48" s="93">
        <v>1154040680</v>
      </c>
      <c r="E48" s="93">
        <v>20</v>
      </c>
      <c r="F48" s="93">
        <v>25</v>
      </c>
      <c r="G48" s="93">
        <v>20</v>
      </c>
      <c r="H48" s="93">
        <v>15</v>
      </c>
      <c r="I48" s="93"/>
      <c r="J48" s="93"/>
      <c r="K48" s="93"/>
      <c r="L48" s="93"/>
      <c r="M48" s="93"/>
      <c r="N48" s="93"/>
      <c r="O48" s="97">
        <f t="shared" si="1"/>
        <v>80</v>
      </c>
      <c r="P48" s="93" t="str">
        <f t="shared" si="0"/>
        <v>Tốt</v>
      </c>
    </row>
    <row r="49" spans="1:18" s="49" customFormat="1" ht="21" customHeight="1">
      <c r="A49" s="25"/>
      <c r="B49" s="26"/>
      <c r="C49" s="26"/>
      <c r="D49" s="25"/>
      <c r="E49" s="25"/>
      <c r="F49" s="25"/>
      <c r="G49" s="25"/>
      <c r="H49" s="25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s="49" customFormat="1" ht="116.25" customHeight="1">
      <c r="A50" s="121" t="s">
        <v>38</v>
      </c>
      <c r="B50" s="122"/>
      <c r="C50" s="122"/>
      <c r="D50" s="122"/>
      <c r="E50" s="122"/>
      <c r="F50" s="10"/>
      <c r="G50" s="10"/>
      <c r="H50" s="10"/>
      <c r="I50" s="121" t="s">
        <v>14</v>
      </c>
      <c r="J50" s="122"/>
      <c r="K50" s="122"/>
      <c r="L50" s="122"/>
      <c r="M50" s="122"/>
      <c r="N50" s="122"/>
      <c r="O50" s="122"/>
      <c r="P50" s="122"/>
      <c r="Q50" s="28"/>
      <c r="R50" s="28"/>
    </row>
    <row r="51" spans="1:18" s="49" customFormat="1" ht="21" customHeight="1">
      <c r="A51" s="29"/>
      <c r="B51" s="30"/>
      <c r="C51" s="30"/>
      <c r="D51" s="31"/>
      <c r="E51" s="31"/>
      <c r="F51" s="31"/>
      <c r="G51" s="31"/>
      <c r="H51" s="31"/>
      <c r="R51" s="31"/>
    </row>
    <row r="52" spans="1:18" s="49" customFormat="1" ht="21" customHeight="1">
      <c r="A52" s="29"/>
      <c r="B52" s="30"/>
      <c r="C52" s="30"/>
      <c r="D52" s="31"/>
      <c r="E52" s="31"/>
      <c r="F52" s="31"/>
      <c r="G52" s="31"/>
      <c r="H52" s="31"/>
      <c r="R52" s="31"/>
    </row>
    <row r="53" spans="1:18" s="49" customFormat="1" ht="21" customHeight="1">
      <c r="A53" s="29"/>
      <c r="B53" s="30"/>
      <c r="C53" s="30"/>
      <c r="D53" s="31"/>
      <c r="E53" s="31"/>
      <c r="F53" s="31"/>
      <c r="G53" s="31"/>
      <c r="H53" s="31"/>
      <c r="R53" s="31"/>
    </row>
    <row r="54" spans="1:18" s="49" customFormat="1" ht="21" customHeight="1">
      <c r="A54" s="32"/>
      <c r="B54" s="32"/>
      <c r="C54" s="32"/>
      <c r="D54" s="32"/>
      <c r="E54" s="32"/>
      <c r="F54" s="31"/>
      <c r="G54" s="31"/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4:16" s="49" customFormat="1" ht="21" customHeight="1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4:16" s="49" customFormat="1" ht="21" customHeight="1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4:16" s="49" customFormat="1" ht="21" customHeight="1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4:16" s="49" customFormat="1" ht="21" customHeight="1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4:16" s="49" customFormat="1" ht="21" customHeight="1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4:16" s="49" customFormat="1" ht="21" customHeight="1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4:16" s="49" customFormat="1" ht="21" customHeight="1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ht="21" customHeight="1"/>
    <row r="63" ht="21" customHeight="1"/>
    <row r="64" ht="21" customHeight="1"/>
  </sheetData>
  <sheetProtection/>
  <mergeCells count="16">
    <mergeCell ref="P8:P9"/>
    <mergeCell ref="A50:E50"/>
    <mergeCell ref="I50:P50"/>
    <mergeCell ref="A8:A9"/>
    <mergeCell ref="B8:B9"/>
    <mergeCell ref="D8:D9"/>
    <mergeCell ref="E8:J8"/>
    <mergeCell ref="L8:N8"/>
    <mergeCell ref="O8:O9"/>
    <mergeCell ref="K8:K9"/>
    <mergeCell ref="A2:E2"/>
    <mergeCell ref="H2:Q2"/>
    <mergeCell ref="A3:E3"/>
    <mergeCell ref="H3:Q3"/>
    <mergeCell ref="A5:P5"/>
    <mergeCell ref="A6:P6"/>
  </mergeCells>
  <printOptions/>
  <pageMargins left="0.31" right="0.17" top="0.43" bottom="0.75" header="0.2" footer="0.37"/>
  <pageSetup fitToHeight="0" fitToWidth="0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65"/>
  <sheetViews>
    <sheetView zoomScalePageLayoutView="0" workbookViewId="0" topLeftCell="A10">
      <selection activeCell="B26" sqref="B26"/>
    </sheetView>
  </sheetViews>
  <sheetFormatPr defaultColWidth="9.140625" defaultRowHeight="12.75"/>
  <cols>
    <col min="1" max="1" width="5.00390625" style="20" customWidth="1"/>
    <col min="2" max="2" width="22.140625" style="70" customWidth="1"/>
    <col min="3" max="3" width="8.57421875" style="70" bestFit="1" customWidth="1"/>
    <col min="4" max="4" width="14.28125" style="20" bestFit="1" customWidth="1"/>
    <col min="5" max="10" width="5.8515625" style="20" customWidth="1"/>
    <col min="11" max="11" width="8.57421875" style="20" customWidth="1"/>
    <col min="12" max="12" width="9.7109375" style="20" customWidth="1"/>
    <col min="13" max="13" width="9.00390625" style="20" customWidth="1"/>
    <col min="14" max="14" width="8.7109375" style="20" customWidth="1"/>
    <col min="15" max="15" width="6.00390625" style="20" bestFit="1" customWidth="1"/>
    <col min="16" max="16" width="15.57421875" style="20" bestFit="1" customWidth="1"/>
    <col min="17" max="16384" width="9.140625" style="20" customWidth="1"/>
  </cols>
  <sheetData>
    <row r="1" ht="14.25" customHeight="1">
      <c r="P1" s="21" t="s">
        <v>40</v>
      </c>
    </row>
    <row r="2" spans="1:17" ht="21" customHeight="1">
      <c r="A2" s="127" t="s">
        <v>12</v>
      </c>
      <c r="B2" s="127"/>
      <c r="C2" s="127"/>
      <c r="D2" s="127"/>
      <c r="E2" s="127"/>
      <c r="F2" s="1"/>
      <c r="G2" s="1"/>
      <c r="H2" s="128" t="s">
        <v>0</v>
      </c>
      <c r="I2" s="128"/>
      <c r="J2" s="128"/>
      <c r="K2" s="128"/>
      <c r="L2" s="128"/>
      <c r="M2" s="128"/>
      <c r="N2" s="128"/>
      <c r="O2" s="128"/>
      <c r="P2" s="128"/>
      <c r="Q2" s="16"/>
    </row>
    <row r="3" spans="1:17" ht="21" customHeight="1">
      <c r="A3" s="127" t="s">
        <v>13</v>
      </c>
      <c r="B3" s="127"/>
      <c r="C3" s="127"/>
      <c r="D3" s="127"/>
      <c r="E3" s="127"/>
      <c r="F3" s="1"/>
      <c r="G3" s="1"/>
      <c r="H3" s="128" t="s">
        <v>1</v>
      </c>
      <c r="I3" s="128"/>
      <c r="J3" s="128"/>
      <c r="K3" s="128"/>
      <c r="L3" s="128"/>
      <c r="M3" s="128"/>
      <c r="N3" s="128"/>
      <c r="O3" s="128"/>
      <c r="P3" s="128"/>
      <c r="Q3" s="16"/>
    </row>
    <row r="4" ht="12.75" customHeight="1"/>
    <row r="5" spans="1:16" ht="22.5" customHeight="1">
      <c r="A5" s="130" t="s">
        <v>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22.5" customHeight="1">
      <c r="A6" s="130" t="s">
        <v>667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2.75" customHeight="1">
      <c r="A7" s="12"/>
      <c r="B7" s="71"/>
      <c r="C7" s="7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21.75" customHeight="1">
      <c r="A8" s="135" t="s">
        <v>2</v>
      </c>
      <c r="B8" s="125" t="s">
        <v>3</v>
      </c>
      <c r="C8" s="65"/>
      <c r="D8" s="135" t="s">
        <v>4</v>
      </c>
      <c r="E8" s="138" t="s">
        <v>6</v>
      </c>
      <c r="F8" s="126"/>
      <c r="G8" s="126"/>
      <c r="H8" s="126"/>
      <c r="I8" s="126"/>
      <c r="J8" s="126"/>
      <c r="K8" s="139" t="s">
        <v>32</v>
      </c>
      <c r="L8" s="131" t="s">
        <v>16</v>
      </c>
      <c r="M8" s="132"/>
      <c r="N8" s="133"/>
      <c r="O8" s="134" t="s">
        <v>25</v>
      </c>
      <c r="P8" s="135" t="s">
        <v>5</v>
      </c>
    </row>
    <row r="9" spans="1:16" s="8" customFormat="1" ht="63">
      <c r="A9" s="126"/>
      <c r="B9" s="126"/>
      <c r="C9" s="66"/>
      <c r="D9" s="126"/>
      <c r="E9" s="9" t="s">
        <v>20</v>
      </c>
      <c r="F9" s="9" t="s">
        <v>33</v>
      </c>
      <c r="G9" s="9" t="s">
        <v>22</v>
      </c>
      <c r="H9" s="9" t="s">
        <v>29</v>
      </c>
      <c r="I9" s="9" t="s">
        <v>23</v>
      </c>
      <c r="J9" s="9" t="s">
        <v>24</v>
      </c>
      <c r="K9" s="126"/>
      <c r="L9" s="7" t="s">
        <v>17</v>
      </c>
      <c r="M9" s="7" t="s">
        <v>18</v>
      </c>
      <c r="N9" s="7" t="s">
        <v>19</v>
      </c>
      <c r="O9" s="126"/>
      <c r="P9" s="126"/>
    </row>
    <row r="10" spans="1:26" s="49" customFormat="1" ht="22.5" customHeight="1">
      <c r="A10" s="93">
        <v>1</v>
      </c>
      <c r="B10" s="94" t="s">
        <v>426</v>
      </c>
      <c r="C10" s="94" t="s">
        <v>321</v>
      </c>
      <c r="D10" s="93">
        <v>1154040001</v>
      </c>
      <c r="E10" s="93">
        <v>20</v>
      </c>
      <c r="F10" s="93">
        <v>25</v>
      </c>
      <c r="G10" s="93">
        <v>20</v>
      </c>
      <c r="H10" s="93">
        <v>15</v>
      </c>
      <c r="I10" s="93">
        <v>0</v>
      </c>
      <c r="J10" s="93">
        <v>0</v>
      </c>
      <c r="K10" s="93">
        <v>0</v>
      </c>
      <c r="L10" s="93"/>
      <c r="M10" s="93"/>
      <c r="N10" s="93"/>
      <c r="O10" s="97">
        <f>SUM(E10:K10)-SUM(L10:N10)</f>
        <v>80</v>
      </c>
      <c r="P10" s="93" t="str">
        <f aca="true" t="shared" si="0" ref="P10:P50">IF(O10&gt;89,"Xuất sắc",IF(O10&gt;79,"Tốt",IF(O10&gt;69,"Khá",IF(O10&gt;59,"Trung bình khá",IF(O10&gt;49,"Trung bình",IF(O10&gt;29,"Yếu","Kém"))))))</f>
        <v>Tốt</v>
      </c>
      <c r="Z10" s="72" t="s">
        <v>41</v>
      </c>
    </row>
    <row r="11" spans="1:26" s="49" customFormat="1" ht="22.5" customHeight="1">
      <c r="A11" s="93">
        <v>2</v>
      </c>
      <c r="B11" s="94" t="s">
        <v>427</v>
      </c>
      <c r="C11" s="94" t="s">
        <v>321</v>
      </c>
      <c r="D11" s="93">
        <v>1154040005</v>
      </c>
      <c r="E11" s="93">
        <v>20</v>
      </c>
      <c r="F11" s="93">
        <v>25</v>
      </c>
      <c r="G11" s="93">
        <v>14</v>
      </c>
      <c r="H11" s="93">
        <v>15</v>
      </c>
      <c r="I11" s="93">
        <v>6</v>
      </c>
      <c r="J11" s="93">
        <v>0</v>
      </c>
      <c r="K11" s="93">
        <v>0</v>
      </c>
      <c r="L11" s="93"/>
      <c r="M11" s="93"/>
      <c r="N11" s="93"/>
      <c r="O11" s="97">
        <f aca="true" t="shared" si="1" ref="O11:O50">SUM(E11:K11)-SUM(L11:N11)</f>
        <v>80</v>
      </c>
      <c r="P11" s="93" t="str">
        <f t="shared" si="0"/>
        <v>Tốt</v>
      </c>
      <c r="Z11" s="72" t="s">
        <v>42</v>
      </c>
    </row>
    <row r="12" spans="1:26" s="49" customFormat="1" ht="22.5" customHeight="1">
      <c r="A12" s="93">
        <v>3</v>
      </c>
      <c r="B12" s="94" t="s">
        <v>428</v>
      </c>
      <c r="C12" s="94" t="s">
        <v>155</v>
      </c>
      <c r="D12" s="93">
        <v>1154040018</v>
      </c>
      <c r="E12" s="93">
        <v>25</v>
      </c>
      <c r="F12" s="93">
        <v>25</v>
      </c>
      <c r="G12" s="93">
        <v>20</v>
      </c>
      <c r="H12" s="93">
        <v>15</v>
      </c>
      <c r="I12" s="93">
        <v>0</v>
      </c>
      <c r="J12" s="93">
        <v>0</v>
      </c>
      <c r="K12" s="93">
        <v>0</v>
      </c>
      <c r="L12" s="93"/>
      <c r="M12" s="93"/>
      <c r="N12" s="93"/>
      <c r="O12" s="97">
        <f t="shared" si="1"/>
        <v>85</v>
      </c>
      <c r="P12" s="93" t="str">
        <f t="shared" si="0"/>
        <v>Tốt</v>
      </c>
      <c r="Z12" s="72" t="s">
        <v>43</v>
      </c>
    </row>
    <row r="13" spans="1:26" s="49" customFormat="1" ht="22.5" customHeight="1">
      <c r="A13" s="93">
        <v>4</v>
      </c>
      <c r="B13" s="94" t="s">
        <v>429</v>
      </c>
      <c r="C13" s="94" t="s">
        <v>414</v>
      </c>
      <c r="D13" s="93">
        <v>1154040041</v>
      </c>
      <c r="E13" s="93">
        <v>20</v>
      </c>
      <c r="F13" s="93">
        <v>25</v>
      </c>
      <c r="G13" s="93">
        <v>20</v>
      </c>
      <c r="H13" s="93">
        <v>20</v>
      </c>
      <c r="I13" s="93">
        <v>0</v>
      </c>
      <c r="J13" s="93">
        <v>0</v>
      </c>
      <c r="K13" s="93">
        <v>0</v>
      </c>
      <c r="L13" s="93"/>
      <c r="M13" s="93"/>
      <c r="N13" s="93"/>
      <c r="O13" s="97">
        <f t="shared" si="1"/>
        <v>85</v>
      </c>
      <c r="P13" s="93" t="str">
        <f t="shared" si="0"/>
        <v>Tốt</v>
      </c>
      <c r="Z13" s="72" t="s">
        <v>44</v>
      </c>
    </row>
    <row r="14" spans="1:26" s="49" customFormat="1" ht="22.5" customHeight="1">
      <c r="A14" s="93">
        <v>5</v>
      </c>
      <c r="B14" s="94" t="s">
        <v>430</v>
      </c>
      <c r="C14" s="94" t="s">
        <v>415</v>
      </c>
      <c r="D14" s="93">
        <v>1154040052</v>
      </c>
      <c r="E14" s="93">
        <v>20</v>
      </c>
      <c r="F14" s="93">
        <v>25</v>
      </c>
      <c r="G14" s="93">
        <v>16</v>
      </c>
      <c r="H14" s="93">
        <v>15</v>
      </c>
      <c r="I14" s="93">
        <v>0</v>
      </c>
      <c r="J14" s="93">
        <v>0</v>
      </c>
      <c r="K14" s="93">
        <v>0</v>
      </c>
      <c r="L14" s="93"/>
      <c r="M14" s="93"/>
      <c r="N14" s="93"/>
      <c r="O14" s="97">
        <f t="shared" si="1"/>
        <v>76</v>
      </c>
      <c r="P14" s="93" t="str">
        <f t="shared" si="0"/>
        <v>Khá</v>
      </c>
      <c r="Z14" s="72" t="s">
        <v>45</v>
      </c>
    </row>
    <row r="15" spans="1:26" s="49" customFormat="1" ht="22.5" customHeight="1">
      <c r="A15" s="93">
        <v>6</v>
      </c>
      <c r="B15" s="94" t="s">
        <v>122</v>
      </c>
      <c r="C15" s="94" t="s">
        <v>415</v>
      </c>
      <c r="D15" s="93">
        <v>1154040053</v>
      </c>
      <c r="E15" s="93">
        <v>25</v>
      </c>
      <c r="F15" s="93">
        <v>25</v>
      </c>
      <c r="G15" s="93">
        <v>20</v>
      </c>
      <c r="H15" s="93">
        <v>15</v>
      </c>
      <c r="I15" s="93">
        <v>10</v>
      </c>
      <c r="J15" s="93">
        <v>0</v>
      </c>
      <c r="K15" s="93">
        <v>0</v>
      </c>
      <c r="L15" s="93"/>
      <c r="M15" s="93"/>
      <c r="N15" s="93"/>
      <c r="O15" s="97">
        <f t="shared" si="1"/>
        <v>95</v>
      </c>
      <c r="P15" s="93" t="str">
        <f t="shared" si="0"/>
        <v>Xuất sắc</v>
      </c>
      <c r="Z15" s="72" t="s">
        <v>46</v>
      </c>
    </row>
    <row r="16" spans="1:26" s="49" customFormat="1" ht="22.5" customHeight="1">
      <c r="A16" s="93">
        <v>7</v>
      </c>
      <c r="B16" s="94" t="s">
        <v>124</v>
      </c>
      <c r="C16" s="94" t="s">
        <v>416</v>
      </c>
      <c r="D16" s="93">
        <v>1154040063</v>
      </c>
      <c r="E16" s="93">
        <v>20</v>
      </c>
      <c r="F16" s="93">
        <v>25</v>
      </c>
      <c r="G16" s="93">
        <v>20</v>
      </c>
      <c r="H16" s="93">
        <v>20</v>
      </c>
      <c r="I16" s="93">
        <v>10</v>
      </c>
      <c r="J16" s="93">
        <v>0</v>
      </c>
      <c r="K16" s="93">
        <v>0</v>
      </c>
      <c r="L16" s="93"/>
      <c r="M16" s="93"/>
      <c r="N16" s="93"/>
      <c r="O16" s="97">
        <f t="shared" si="1"/>
        <v>95</v>
      </c>
      <c r="P16" s="93" t="str">
        <f t="shared" si="0"/>
        <v>Xuất sắc</v>
      </c>
      <c r="Z16" s="72" t="s">
        <v>47</v>
      </c>
    </row>
    <row r="17" spans="1:26" s="49" customFormat="1" ht="22.5" customHeight="1">
      <c r="A17" s="93">
        <v>8</v>
      </c>
      <c r="B17" s="94" t="s">
        <v>431</v>
      </c>
      <c r="C17" s="94" t="s">
        <v>91</v>
      </c>
      <c r="D17" s="93">
        <v>1154040069</v>
      </c>
      <c r="E17" s="93">
        <v>20</v>
      </c>
      <c r="F17" s="93">
        <v>25</v>
      </c>
      <c r="G17" s="93">
        <v>20</v>
      </c>
      <c r="H17" s="93">
        <v>15</v>
      </c>
      <c r="I17" s="93">
        <v>0</v>
      </c>
      <c r="J17" s="93">
        <v>0</v>
      </c>
      <c r="K17" s="93">
        <v>0</v>
      </c>
      <c r="L17" s="93"/>
      <c r="M17" s="93"/>
      <c r="N17" s="93"/>
      <c r="O17" s="97">
        <f t="shared" si="1"/>
        <v>80</v>
      </c>
      <c r="P17" s="93" t="str">
        <f t="shared" si="0"/>
        <v>Tốt</v>
      </c>
      <c r="Z17" s="72" t="s">
        <v>48</v>
      </c>
    </row>
    <row r="18" spans="1:26" s="49" customFormat="1" ht="22.5" customHeight="1">
      <c r="A18" s="93">
        <v>9</v>
      </c>
      <c r="B18" s="94" t="s">
        <v>432</v>
      </c>
      <c r="C18" s="94" t="s">
        <v>417</v>
      </c>
      <c r="D18" s="93">
        <v>1154040103</v>
      </c>
      <c r="E18" s="93">
        <v>20</v>
      </c>
      <c r="F18" s="93">
        <v>25</v>
      </c>
      <c r="G18" s="93">
        <v>5</v>
      </c>
      <c r="H18" s="93">
        <v>15</v>
      </c>
      <c r="I18" s="93">
        <v>0</v>
      </c>
      <c r="J18" s="93">
        <v>0</v>
      </c>
      <c r="K18" s="93">
        <v>0</v>
      </c>
      <c r="L18" s="93"/>
      <c r="M18" s="93"/>
      <c r="N18" s="93"/>
      <c r="O18" s="97">
        <f t="shared" si="1"/>
        <v>65</v>
      </c>
      <c r="P18" s="93" t="str">
        <f t="shared" si="0"/>
        <v>Trung bình khá</v>
      </c>
      <c r="Z18" s="72" t="s">
        <v>49</v>
      </c>
    </row>
    <row r="19" spans="1:26" s="49" customFormat="1" ht="22.5" customHeight="1">
      <c r="A19" s="93">
        <v>10</v>
      </c>
      <c r="B19" s="94" t="s">
        <v>433</v>
      </c>
      <c r="C19" s="94" t="s">
        <v>418</v>
      </c>
      <c r="D19" s="93">
        <v>1154040112</v>
      </c>
      <c r="E19" s="93">
        <v>25</v>
      </c>
      <c r="F19" s="93">
        <v>25</v>
      </c>
      <c r="G19" s="93">
        <v>20</v>
      </c>
      <c r="H19" s="93">
        <v>10</v>
      </c>
      <c r="I19" s="93">
        <v>5</v>
      </c>
      <c r="J19" s="93">
        <v>0</v>
      </c>
      <c r="K19" s="93">
        <v>0</v>
      </c>
      <c r="L19" s="93"/>
      <c r="M19" s="93"/>
      <c r="N19" s="93"/>
      <c r="O19" s="97">
        <f t="shared" si="1"/>
        <v>85</v>
      </c>
      <c r="P19" s="93" t="str">
        <f t="shared" si="0"/>
        <v>Tốt</v>
      </c>
      <c r="Z19" s="72" t="s">
        <v>50</v>
      </c>
    </row>
    <row r="20" spans="1:26" s="49" customFormat="1" ht="22.5" customHeight="1">
      <c r="A20" s="93">
        <v>11</v>
      </c>
      <c r="B20" s="94" t="s">
        <v>434</v>
      </c>
      <c r="C20" s="94" t="s">
        <v>97</v>
      </c>
      <c r="D20" s="93">
        <v>1154040161</v>
      </c>
      <c r="E20" s="93">
        <v>20</v>
      </c>
      <c r="F20" s="93">
        <v>25</v>
      </c>
      <c r="G20" s="93">
        <v>15</v>
      </c>
      <c r="H20" s="93">
        <v>10</v>
      </c>
      <c r="I20" s="93">
        <v>0</v>
      </c>
      <c r="J20" s="93">
        <v>0</v>
      </c>
      <c r="K20" s="93">
        <v>0</v>
      </c>
      <c r="L20" s="93"/>
      <c r="M20" s="93"/>
      <c r="N20" s="93"/>
      <c r="O20" s="97">
        <f t="shared" si="1"/>
        <v>70</v>
      </c>
      <c r="P20" s="93" t="str">
        <f t="shared" si="0"/>
        <v>Khá</v>
      </c>
      <c r="Z20" s="72" t="s">
        <v>51</v>
      </c>
    </row>
    <row r="21" spans="1:26" s="49" customFormat="1" ht="22.5" customHeight="1">
      <c r="A21" s="93">
        <v>12</v>
      </c>
      <c r="B21" s="94" t="s">
        <v>103</v>
      </c>
      <c r="C21" s="94" t="s">
        <v>99</v>
      </c>
      <c r="D21" s="93">
        <v>1154040191</v>
      </c>
      <c r="E21" s="93">
        <v>20</v>
      </c>
      <c r="F21" s="93">
        <v>25</v>
      </c>
      <c r="G21" s="93">
        <v>16</v>
      </c>
      <c r="H21" s="93">
        <v>15</v>
      </c>
      <c r="I21" s="93">
        <v>0</v>
      </c>
      <c r="J21" s="93">
        <v>0</v>
      </c>
      <c r="K21" s="93">
        <v>0</v>
      </c>
      <c r="L21" s="93"/>
      <c r="M21" s="93"/>
      <c r="N21" s="93"/>
      <c r="O21" s="97">
        <f t="shared" si="1"/>
        <v>76</v>
      </c>
      <c r="P21" s="93" t="str">
        <f t="shared" si="0"/>
        <v>Khá</v>
      </c>
      <c r="Z21" s="72" t="s">
        <v>52</v>
      </c>
    </row>
    <row r="22" spans="1:26" s="49" customFormat="1" ht="22.5" customHeight="1">
      <c r="A22" s="93">
        <v>13</v>
      </c>
      <c r="B22" s="94" t="s">
        <v>103</v>
      </c>
      <c r="C22" s="94" t="s">
        <v>99</v>
      </c>
      <c r="D22" s="93">
        <v>1154040192</v>
      </c>
      <c r="E22" s="93">
        <v>20</v>
      </c>
      <c r="F22" s="93">
        <v>25</v>
      </c>
      <c r="G22" s="93">
        <v>14</v>
      </c>
      <c r="H22" s="93">
        <v>15</v>
      </c>
      <c r="I22" s="93">
        <v>0</v>
      </c>
      <c r="J22" s="93">
        <v>0</v>
      </c>
      <c r="K22" s="93">
        <v>0</v>
      </c>
      <c r="L22" s="93"/>
      <c r="M22" s="93"/>
      <c r="N22" s="93"/>
      <c r="O22" s="97">
        <f t="shared" si="1"/>
        <v>74</v>
      </c>
      <c r="P22" s="93" t="str">
        <f t="shared" si="0"/>
        <v>Khá</v>
      </c>
      <c r="Z22" s="72" t="s">
        <v>52</v>
      </c>
    </row>
    <row r="23" spans="1:26" s="49" customFormat="1" ht="22.5" customHeight="1">
      <c r="A23" s="93">
        <v>14</v>
      </c>
      <c r="B23" s="94" t="s">
        <v>435</v>
      </c>
      <c r="C23" s="94" t="s">
        <v>419</v>
      </c>
      <c r="D23" s="93">
        <v>1154040198</v>
      </c>
      <c r="E23" s="93">
        <v>20</v>
      </c>
      <c r="F23" s="93">
        <v>25</v>
      </c>
      <c r="G23" s="93">
        <v>20</v>
      </c>
      <c r="H23" s="93">
        <v>20</v>
      </c>
      <c r="I23" s="93">
        <v>10</v>
      </c>
      <c r="J23" s="93">
        <v>0</v>
      </c>
      <c r="K23" s="93">
        <v>0</v>
      </c>
      <c r="L23" s="93"/>
      <c r="M23" s="93"/>
      <c r="N23" s="93"/>
      <c r="O23" s="97">
        <f t="shared" si="1"/>
        <v>95</v>
      </c>
      <c r="P23" s="93" t="str">
        <f t="shared" si="0"/>
        <v>Xuất sắc</v>
      </c>
      <c r="Z23" s="72" t="s">
        <v>53</v>
      </c>
    </row>
    <row r="24" spans="1:26" s="49" customFormat="1" ht="22.5" customHeight="1">
      <c r="A24" s="93">
        <v>15</v>
      </c>
      <c r="B24" s="94" t="s">
        <v>436</v>
      </c>
      <c r="C24" s="94" t="s">
        <v>102</v>
      </c>
      <c r="D24" s="93">
        <v>1154040222</v>
      </c>
      <c r="E24" s="93">
        <v>20</v>
      </c>
      <c r="F24" s="93">
        <v>25</v>
      </c>
      <c r="G24" s="93">
        <v>15</v>
      </c>
      <c r="H24" s="93">
        <v>15</v>
      </c>
      <c r="I24" s="93">
        <v>5</v>
      </c>
      <c r="J24" s="93">
        <v>0</v>
      </c>
      <c r="K24" s="93">
        <v>0</v>
      </c>
      <c r="L24" s="93"/>
      <c r="M24" s="93"/>
      <c r="N24" s="93"/>
      <c r="O24" s="97">
        <f t="shared" si="1"/>
        <v>80</v>
      </c>
      <c r="P24" s="93" t="str">
        <f t="shared" si="0"/>
        <v>Tốt</v>
      </c>
      <c r="Z24" s="72" t="s">
        <v>54</v>
      </c>
    </row>
    <row r="25" spans="1:26" s="49" customFormat="1" ht="22.5" customHeight="1">
      <c r="A25" s="93">
        <v>16</v>
      </c>
      <c r="B25" s="94" t="s">
        <v>437</v>
      </c>
      <c r="C25" s="94" t="s">
        <v>420</v>
      </c>
      <c r="D25" s="93">
        <v>1154040238</v>
      </c>
      <c r="E25" s="93">
        <v>20</v>
      </c>
      <c r="F25" s="93">
        <v>19</v>
      </c>
      <c r="G25" s="93">
        <v>18</v>
      </c>
      <c r="H25" s="93">
        <v>15</v>
      </c>
      <c r="I25" s="93">
        <v>0</v>
      </c>
      <c r="J25" s="93">
        <v>0</v>
      </c>
      <c r="K25" s="93">
        <v>0</v>
      </c>
      <c r="L25" s="93"/>
      <c r="M25" s="93">
        <v>2</v>
      </c>
      <c r="N25" s="93">
        <v>2</v>
      </c>
      <c r="O25" s="97">
        <f t="shared" si="1"/>
        <v>68</v>
      </c>
      <c r="P25" s="93" t="str">
        <f t="shared" si="0"/>
        <v>Trung bình khá</v>
      </c>
      <c r="Z25" s="72" t="s">
        <v>55</v>
      </c>
    </row>
    <row r="26" spans="1:26" s="49" customFormat="1" ht="22.5" customHeight="1">
      <c r="A26" s="93">
        <v>17</v>
      </c>
      <c r="B26" s="94" t="s">
        <v>676</v>
      </c>
      <c r="C26" s="94" t="s">
        <v>219</v>
      </c>
      <c r="D26" s="93">
        <v>1154040241</v>
      </c>
      <c r="E26" s="93">
        <v>20</v>
      </c>
      <c r="F26" s="93">
        <v>25</v>
      </c>
      <c r="G26" s="93">
        <v>20</v>
      </c>
      <c r="H26" s="93">
        <v>15</v>
      </c>
      <c r="I26" s="93">
        <v>0</v>
      </c>
      <c r="J26" s="93">
        <v>0</v>
      </c>
      <c r="K26" s="93">
        <v>0</v>
      </c>
      <c r="L26" s="93"/>
      <c r="M26" s="93"/>
      <c r="N26" s="93"/>
      <c r="O26" s="97">
        <f t="shared" si="1"/>
        <v>80</v>
      </c>
      <c r="P26" s="93" t="str">
        <f t="shared" si="0"/>
        <v>Tốt</v>
      </c>
      <c r="Z26" s="72" t="s">
        <v>56</v>
      </c>
    </row>
    <row r="27" spans="1:26" s="49" customFormat="1" ht="22.5" customHeight="1">
      <c r="A27" s="93">
        <v>18</v>
      </c>
      <c r="B27" s="94" t="s">
        <v>438</v>
      </c>
      <c r="C27" s="94" t="s">
        <v>106</v>
      </c>
      <c r="D27" s="93">
        <v>1154040284</v>
      </c>
      <c r="E27" s="93">
        <v>20</v>
      </c>
      <c r="F27" s="93">
        <v>25</v>
      </c>
      <c r="G27" s="93">
        <v>20</v>
      </c>
      <c r="H27" s="93">
        <v>15</v>
      </c>
      <c r="I27" s="93">
        <v>0</v>
      </c>
      <c r="J27" s="93">
        <v>0</v>
      </c>
      <c r="K27" s="93">
        <v>0</v>
      </c>
      <c r="L27" s="93"/>
      <c r="M27" s="93"/>
      <c r="N27" s="93"/>
      <c r="O27" s="97">
        <f t="shared" si="1"/>
        <v>80</v>
      </c>
      <c r="P27" s="93" t="str">
        <f t="shared" si="0"/>
        <v>Tốt</v>
      </c>
      <c r="Z27" s="72" t="s">
        <v>57</v>
      </c>
    </row>
    <row r="28" spans="1:26" s="49" customFormat="1" ht="22.5" customHeight="1">
      <c r="A28" s="93">
        <v>19</v>
      </c>
      <c r="B28" s="94" t="s">
        <v>439</v>
      </c>
      <c r="C28" s="94" t="s">
        <v>106</v>
      </c>
      <c r="D28" s="93">
        <v>1154040291</v>
      </c>
      <c r="E28" s="93">
        <v>20</v>
      </c>
      <c r="F28" s="93">
        <v>21</v>
      </c>
      <c r="G28" s="93">
        <v>8</v>
      </c>
      <c r="H28" s="93">
        <v>13</v>
      </c>
      <c r="I28" s="93">
        <v>0</v>
      </c>
      <c r="J28" s="93">
        <v>0</v>
      </c>
      <c r="K28" s="93">
        <v>0</v>
      </c>
      <c r="L28" s="93"/>
      <c r="M28" s="93"/>
      <c r="N28" s="93"/>
      <c r="O28" s="97">
        <f t="shared" si="1"/>
        <v>62</v>
      </c>
      <c r="P28" s="93" t="str">
        <f t="shared" si="0"/>
        <v>Trung bình khá</v>
      </c>
      <c r="Z28" s="72" t="s">
        <v>58</v>
      </c>
    </row>
    <row r="29" spans="1:26" s="49" customFormat="1" ht="22.5" customHeight="1">
      <c r="A29" s="93">
        <v>20</v>
      </c>
      <c r="B29" s="94" t="s">
        <v>440</v>
      </c>
      <c r="C29" s="94" t="s">
        <v>421</v>
      </c>
      <c r="D29" s="93">
        <v>1154040297</v>
      </c>
      <c r="E29" s="93">
        <v>20</v>
      </c>
      <c r="F29" s="93">
        <v>25</v>
      </c>
      <c r="G29" s="93">
        <v>20</v>
      </c>
      <c r="H29" s="93">
        <v>15</v>
      </c>
      <c r="I29" s="93">
        <v>5</v>
      </c>
      <c r="J29" s="93">
        <v>0</v>
      </c>
      <c r="K29" s="93">
        <v>0</v>
      </c>
      <c r="L29" s="93"/>
      <c r="M29" s="93"/>
      <c r="N29" s="93"/>
      <c r="O29" s="97">
        <f t="shared" si="1"/>
        <v>85</v>
      </c>
      <c r="P29" s="93" t="str">
        <f t="shared" si="0"/>
        <v>Tốt</v>
      </c>
      <c r="Z29" s="72" t="s">
        <v>59</v>
      </c>
    </row>
    <row r="30" spans="1:26" s="49" customFormat="1" ht="22.5" customHeight="1">
      <c r="A30" s="93">
        <v>21</v>
      </c>
      <c r="B30" s="94" t="s">
        <v>441</v>
      </c>
      <c r="C30" s="94" t="s">
        <v>281</v>
      </c>
      <c r="D30" s="93">
        <v>1154040304</v>
      </c>
      <c r="E30" s="93">
        <v>20</v>
      </c>
      <c r="F30" s="93">
        <v>25</v>
      </c>
      <c r="G30" s="93">
        <v>20</v>
      </c>
      <c r="H30" s="93">
        <v>15</v>
      </c>
      <c r="I30" s="93">
        <v>5</v>
      </c>
      <c r="J30" s="93">
        <v>0</v>
      </c>
      <c r="K30" s="93">
        <v>0</v>
      </c>
      <c r="L30" s="93"/>
      <c r="M30" s="93">
        <v>2</v>
      </c>
      <c r="N30" s="93"/>
      <c r="O30" s="97">
        <f t="shared" si="1"/>
        <v>83</v>
      </c>
      <c r="P30" s="93" t="str">
        <f t="shared" si="0"/>
        <v>Tốt</v>
      </c>
      <c r="Z30" s="72" t="s">
        <v>60</v>
      </c>
    </row>
    <row r="31" spans="1:26" s="49" customFormat="1" ht="22.5" customHeight="1">
      <c r="A31" s="93">
        <v>22</v>
      </c>
      <c r="B31" s="94" t="s">
        <v>232</v>
      </c>
      <c r="C31" s="94" t="s">
        <v>422</v>
      </c>
      <c r="D31" s="93">
        <v>1154040310</v>
      </c>
      <c r="E31" s="93">
        <v>20</v>
      </c>
      <c r="F31" s="93">
        <v>25</v>
      </c>
      <c r="G31" s="93">
        <v>10</v>
      </c>
      <c r="H31" s="93">
        <v>15</v>
      </c>
      <c r="I31" s="93">
        <v>0</v>
      </c>
      <c r="J31" s="93">
        <v>0</v>
      </c>
      <c r="K31" s="93">
        <v>0</v>
      </c>
      <c r="L31" s="93"/>
      <c r="M31" s="93"/>
      <c r="N31" s="93"/>
      <c r="O31" s="97">
        <f t="shared" si="1"/>
        <v>70</v>
      </c>
      <c r="P31" s="93" t="str">
        <f t="shared" si="0"/>
        <v>Khá</v>
      </c>
      <c r="Z31" s="72" t="s">
        <v>61</v>
      </c>
    </row>
    <row r="32" spans="1:26" s="49" customFormat="1" ht="22.5" customHeight="1">
      <c r="A32" s="93">
        <v>23</v>
      </c>
      <c r="B32" s="94" t="s">
        <v>442</v>
      </c>
      <c r="C32" s="94" t="s">
        <v>112</v>
      </c>
      <c r="D32" s="93">
        <v>1154040330</v>
      </c>
      <c r="E32" s="93">
        <v>20</v>
      </c>
      <c r="F32" s="93">
        <v>25</v>
      </c>
      <c r="G32" s="93">
        <v>20</v>
      </c>
      <c r="H32" s="93">
        <v>15</v>
      </c>
      <c r="I32" s="93">
        <v>0</v>
      </c>
      <c r="J32" s="93">
        <v>0</v>
      </c>
      <c r="K32" s="93">
        <v>0</v>
      </c>
      <c r="L32" s="93"/>
      <c r="M32" s="93"/>
      <c r="N32" s="93"/>
      <c r="O32" s="97">
        <f t="shared" si="1"/>
        <v>80</v>
      </c>
      <c r="P32" s="93" t="str">
        <f t="shared" si="0"/>
        <v>Tốt</v>
      </c>
      <c r="Z32" s="72" t="s">
        <v>62</v>
      </c>
    </row>
    <row r="33" spans="1:26" s="49" customFormat="1" ht="22.5" customHeight="1">
      <c r="A33" s="93">
        <v>24</v>
      </c>
      <c r="B33" s="94" t="s">
        <v>443</v>
      </c>
      <c r="C33" s="94" t="s">
        <v>220</v>
      </c>
      <c r="D33" s="93">
        <v>1154040383</v>
      </c>
      <c r="E33" s="93">
        <v>20</v>
      </c>
      <c r="F33" s="93">
        <v>25</v>
      </c>
      <c r="G33" s="93">
        <v>20</v>
      </c>
      <c r="H33" s="93">
        <v>15</v>
      </c>
      <c r="I33" s="93">
        <v>10</v>
      </c>
      <c r="J33" s="93">
        <v>0</v>
      </c>
      <c r="K33" s="93">
        <v>0</v>
      </c>
      <c r="L33" s="93"/>
      <c r="M33" s="93"/>
      <c r="N33" s="93"/>
      <c r="O33" s="97">
        <f t="shared" si="1"/>
        <v>90</v>
      </c>
      <c r="P33" s="93" t="str">
        <f t="shared" si="0"/>
        <v>Xuất sắc</v>
      </c>
      <c r="Z33" s="72" t="s">
        <v>63</v>
      </c>
    </row>
    <row r="34" spans="1:26" s="49" customFormat="1" ht="22.5" customHeight="1">
      <c r="A34" s="93">
        <v>25</v>
      </c>
      <c r="B34" s="94" t="s">
        <v>444</v>
      </c>
      <c r="C34" s="94" t="s">
        <v>220</v>
      </c>
      <c r="D34" s="93">
        <v>1154040386</v>
      </c>
      <c r="E34" s="93">
        <v>20</v>
      </c>
      <c r="F34" s="93">
        <v>25</v>
      </c>
      <c r="G34" s="93">
        <v>20</v>
      </c>
      <c r="H34" s="93">
        <v>15</v>
      </c>
      <c r="I34" s="93">
        <v>0</v>
      </c>
      <c r="J34" s="93">
        <v>0</v>
      </c>
      <c r="K34" s="93">
        <v>0</v>
      </c>
      <c r="L34" s="93"/>
      <c r="M34" s="93"/>
      <c r="N34" s="93"/>
      <c r="O34" s="97">
        <f t="shared" si="1"/>
        <v>80</v>
      </c>
      <c r="P34" s="93" t="str">
        <f t="shared" si="0"/>
        <v>Tốt</v>
      </c>
      <c r="Z34" s="72" t="s">
        <v>64</v>
      </c>
    </row>
    <row r="35" spans="1:26" s="49" customFormat="1" ht="22.5" customHeight="1">
      <c r="A35" s="93">
        <v>26</v>
      </c>
      <c r="B35" s="94" t="s">
        <v>445</v>
      </c>
      <c r="C35" s="94" t="s">
        <v>220</v>
      </c>
      <c r="D35" s="93">
        <v>1154040394</v>
      </c>
      <c r="E35" s="93">
        <v>20</v>
      </c>
      <c r="F35" s="93">
        <v>25</v>
      </c>
      <c r="G35" s="93">
        <v>11</v>
      </c>
      <c r="H35" s="93">
        <v>14</v>
      </c>
      <c r="I35" s="93">
        <v>0</v>
      </c>
      <c r="J35" s="93">
        <v>0</v>
      </c>
      <c r="K35" s="93">
        <v>0</v>
      </c>
      <c r="L35" s="93"/>
      <c r="M35" s="93"/>
      <c r="N35" s="93"/>
      <c r="O35" s="97">
        <f t="shared" si="1"/>
        <v>70</v>
      </c>
      <c r="P35" s="93" t="str">
        <f t="shared" si="0"/>
        <v>Khá</v>
      </c>
      <c r="Z35" s="72" t="s">
        <v>65</v>
      </c>
    </row>
    <row r="36" spans="1:26" s="49" customFormat="1" ht="22.5" customHeight="1">
      <c r="A36" s="93">
        <v>27</v>
      </c>
      <c r="B36" s="94" t="s">
        <v>446</v>
      </c>
      <c r="C36" s="94" t="s">
        <v>120</v>
      </c>
      <c r="D36" s="93">
        <v>1154040400</v>
      </c>
      <c r="E36" s="93">
        <v>20</v>
      </c>
      <c r="F36" s="93">
        <v>25</v>
      </c>
      <c r="G36" s="93">
        <v>10</v>
      </c>
      <c r="H36" s="93">
        <v>15</v>
      </c>
      <c r="I36" s="93">
        <v>0</v>
      </c>
      <c r="J36" s="93">
        <v>0</v>
      </c>
      <c r="K36" s="93">
        <v>0</v>
      </c>
      <c r="L36" s="93"/>
      <c r="M36" s="93"/>
      <c r="N36" s="93"/>
      <c r="O36" s="97">
        <f t="shared" si="1"/>
        <v>70</v>
      </c>
      <c r="P36" s="93" t="str">
        <f t="shared" si="0"/>
        <v>Khá</v>
      </c>
      <c r="Z36" s="72" t="s">
        <v>66</v>
      </c>
    </row>
    <row r="37" spans="1:26" s="49" customFormat="1" ht="22.5" customHeight="1">
      <c r="A37" s="93">
        <v>28</v>
      </c>
      <c r="B37" s="94" t="s">
        <v>447</v>
      </c>
      <c r="C37" s="94" t="s">
        <v>164</v>
      </c>
      <c r="D37" s="93">
        <v>1154040407</v>
      </c>
      <c r="E37" s="93">
        <v>20</v>
      </c>
      <c r="F37" s="93">
        <v>25</v>
      </c>
      <c r="G37" s="93">
        <v>15</v>
      </c>
      <c r="H37" s="93">
        <v>12</v>
      </c>
      <c r="I37" s="93">
        <v>0</v>
      </c>
      <c r="J37" s="93">
        <v>0</v>
      </c>
      <c r="K37" s="93">
        <v>0</v>
      </c>
      <c r="L37" s="93"/>
      <c r="M37" s="93"/>
      <c r="N37" s="93"/>
      <c r="O37" s="97">
        <f t="shared" si="1"/>
        <v>72</v>
      </c>
      <c r="P37" s="93" t="str">
        <f t="shared" si="0"/>
        <v>Khá</v>
      </c>
      <c r="Z37" s="72" t="s">
        <v>67</v>
      </c>
    </row>
    <row r="38" spans="1:26" s="49" customFormat="1" ht="22.5" customHeight="1">
      <c r="A38" s="93">
        <v>29</v>
      </c>
      <c r="B38" s="94" t="s">
        <v>448</v>
      </c>
      <c r="C38" s="94" t="s">
        <v>123</v>
      </c>
      <c r="D38" s="93">
        <v>1154040460</v>
      </c>
      <c r="E38" s="93">
        <v>20</v>
      </c>
      <c r="F38" s="93">
        <v>25</v>
      </c>
      <c r="G38" s="93">
        <v>11</v>
      </c>
      <c r="H38" s="93">
        <v>14</v>
      </c>
      <c r="I38" s="93">
        <v>0</v>
      </c>
      <c r="J38" s="93">
        <v>0</v>
      </c>
      <c r="K38" s="93">
        <v>0</v>
      </c>
      <c r="L38" s="93"/>
      <c r="M38" s="93">
        <v>2</v>
      </c>
      <c r="N38" s="93"/>
      <c r="O38" s="97">
        <f t="shared" si="1"/>
        <v>68</v>
      </c>
      <c r="P38" s="93" t="str">
        <f t="shared" si="0"/>
        <v>Trung bình khá</v>
      </c>
      <c r="Z38" s="72" t="s">
        <v>68</v>
      </c>
    </row>
    <row r="39" spans="1:26" s="49" customFormat="1" ht="22.5" customHeight="1">
      <c r="A39" s="93">
        <v>30</v>
      </c>
      <c r="B39" s="94" t="s">
        <v>449</v>
      </c>
      <c r="C39" s="94" t="s">
        <v>423</v>
      </c>
      <c r="D39" s="93">
        <v>1154040469</v>
      </c>
      <c r="E39" s="93">
        <v>20</v>
      </c>
      <c r="F39" s="93">
        <v>24</v>
      </c>
      <c r="G39" s="93">
        <v>13</v>
      </c>
      <c r="H39" s="93">
        <v>13</v>
      </c>
      <c r="I39" s="93">
        <v>0</v>
      </c>
      <c r="J39" s="93">
        <v>0</v>
      </c>
      <c r="K39" s="93">
        <v>0</v>
      </c>
      <c r="L39" s="93"/>
      <c r="M39" s="93"/>
      <c r="N39" s="93"/>
      <c r="O39" s="97">
        <f t="shared" si="1"/>
        <v>70</v>
      </c>
      <c r="P39" s="93" t="str">
        <f t="shared" si="0"/>
        <v>Khá</v>
      </c>
      <c r="Z39" s="72" t="s">
        <v>69</v>
      </c>
    </row>
    <row r="40" spans="1:26" s="49" customFormat="1" ht="22.5" customHeight="1">
      <c r="A40" s="93">
        <v>31</v>
      </c>
      <c r="B40" s="94" t="s">
        <v>450</v>
      </c>
      <c r="C40" s="94" t="s">
        <v>424</v>
      </c>
      <c r="D40" s="93">
        <v>1154040471</v>
      </c>
      <c r="E40" s="93">
        <v>20</v>
      </c>
      <c r="F40" s="93">
        <v>23</v>
      </c>
      <c r="G40" s="93">
        <v>14</v>
      </c>
      <c r="H40" s="93">
        <v>13</v>
      </c>
      <c r="I40" s="93">
        <v>0</v>
      </c>
      <c r="J40" s="93">
        <v>0</v>
      </c>
      <c r="K40" s="93">
        <v>0</v>
      </c>
      <c r="L40" s="93"/>
      <c r="M40" s="93"/>
      <c r="N40" s="93"/>
      <c r="O40" s="97">
        <f t="shared" si="1"/>
        <v>70</v>
      </c>
      <c r="P40" s="93" t="str">
        <f t="shared" si="0"/>
        <v>Khá</v>
      </c>
      <c r="Z40" s="72" t="s">
        <v>70</v>
      </c>
    </row>
    <row r="41" spans="1:26" s="49" customFormat="1" ht="22.5" customHeight="1">
      <c r="A41" s="93">
        <v>32</v>
      </c>
      <c r="B41" s="94" t="s">
        <v>451</v>
      </c>
      <c r="C41" s="94" t="s">
        <v>425</v>
      </c>
      <c r="D41" s="93">
        <v>1154040522</v>
      </c>
      <c r="E41" s="93">
        <v>20</v>
      </c>
      <c r="F41" s="93">
        <v>25</v>
      </c>
      <c r="G41" s="93">
        <v>20</v>
      </c>
      <c r="H41" s="93">
        <v>15</v>
      </c>
      <c r="I41" s="93">
        <v>0</v>
      </c>
      <c r="J41" s="93">
        <v>0</v>
      </c>
      <c r="K41" s="93">
        <v>0</v>
      </c>
      <c r="L41" s="93"/>
      <c r="M41" s="93"/>
      <c r="N41" s="93"/>
      <c r="O41" s="97">
        <f t="shared" si="1"/>
        <v>80</v>
      </c>
      <c r="P41" s="93" t="str">
        <f t="shared" si="0"/>
        <v>Tốt</v>
      </c>
      <c r="Z41" s="72" t="s">
        <v>71</v>
      </c>
    </row>
    <row r="42" spans="1:26" s="49" customFormat="1" ht="22.5" customHeight="1">
      <c r="A42" s="93">
        <v>33</v>
      </c>
      <c r="B42" s="94" t="s">
        <v>452</v>
      </c>
      <c r="C42" s="94" t="s">
        <v>333</v>
      </c>
      <c r="D42" s="93">
        <v>1154040539</v>
      </c>
      <c r="E42" s="93">
        <v>20</v>
      </c>
      <c r="F42" s="93">
        <v>25</v>
      </c>
      <c r="G42" s="93">
        <v>20</v>
      </c>
      <c r="H42" s="93">
        <v>15</v>
      </c>
      <c r="I42" s="93">
        <v>10</v>
      </c>
      <c r="J42" s="93">
        <v>0</v>
      </c>
      <c r="K42" s="93">
        <v>0</v>
      </c>
      <c r="L42" s="93"/>
      <c r="M42" s="93"/>
      <c r="N42" s="93"/>
      <c r="O42" s="97">
        <f t="shared" si="1"/>
        <v>90</v>
      </c>
      <c r="P42" s="93" t="str">
        <f t="shared" si="0"/>
        <v>Xuất sắc</v>
      </c>
      <c r="Z42" s="72" t="s">
        <v>72</v>
      </c>
    </row>
    <row r="43" spans="1:26" s="49" customFormat="1" ht="22.5" customHeight="1">
      <c r="A43" s="93">
        <v>34</v>
      </c>
      <c r="B43" s="94" t="s">
        <v>103</v>
      </c>
      <c r="C43" s="94" t="s">
        <v>132</v>
      </c>
      <c r="D43" s="93">
        <v>1154040560</v>
      </c>
      <c r="E43" s="93">
        <v>20</v>
      </c>
      <c r="F43" s="93">
        <v>25</v>
      </c>
      <c r="G43" s="93">
        <v>16</v>
      </c>
      <c r="H43" s="93">
        <v>15</v>
      </c>
      <c r="I43" s="93">
        <v>0</v>
      </c>
      <c r="J43" s="93">
        <v>0</v>
      </c>
      <c r="K43" s="93">
        <v>0</v>
      </c>
      <c r="L43" s="93"/>
      <c r="M43" s="93"/>
      <c r="N43" s="93"/>
      <c r="O43" s="97">
        <f t="shared" si="1"/>
        <v>76</v>
      </c>
      <c r="P43" s="93" t="str">
        <f t="shared" si="0"/>
        <v>Khá</v>
      </c>
      <c r="Z43" s="72" t="s">
        <v>73</v>
      </c>
    </row>
    <row r="44" spans="1:26" s="49" customFormat="1" ht="22.5" customHeight="1">
      <c r="A44" s="93">
        <v>35</v>
      </c>
      <c r="B44" s="94" t="s">
        <v>446</v>
      </c>
      <c r="C44" s="94" t="s">
        <v>173</v>
      </c>
      <c r="D44" s="93">
        <v>1154040569</v>
      </c>
      <c r="E44" s="93">
        <v>20</v>
      </c>
      <c r="F44" s="93">
        <v>25</v>
      </c>
      <c r="G44" s="93">
        <v>16</v>
      </c>
      <c r="H44" s="93">
        <v>15</v>
      </c>
      <c r="I44" s="93">
        <v>0</v>
      </c>
      <c r="J44" s="93">
        <v>0</v>
      </c>
      <c r="K44" s="93">
        <v>0</v>
      </c>
      <c r="L44" s="93"/>
      <c r="M44" s="93"/>
      <c r="N44" s="93"/>
      <c r="O44" s="97">
        <f t="shared" si="1"/>
        <v>76</v>
      </c>
      <c r="P44" s="93" t="str">
        <f t="shared" si="0"/>
        <v>Khá</v>
      </c>
      <c r="Z44" s="72" t="s">
        <v>74</v>
      </c>
    </row>
    <row r="45" spans="1:26" s="49" customFormat="1" ht="22.5" customHeight="1">
      <c r="A45" s="93">
        <v>36</v>
      </c>
      <c r="B45" s="94" t="s">
        <v>453</v>
      </c>
      <c r="C45" s="94" t="s">
        <v>177</v>
      </c>
      <c r="D45" s="93">
        <v>1154040639</v>
      </c>
      <c r="E45" s="93">
        <v>20</v>
      </c>
      <c r="F45" s="93">
        <v>25</v>
      </c>
      <c r="G45" s="93">
        <v>20</v>
      </c>
      <c r="H45" s="93">
        <v>15</v>
      </c>
      <c r="I45" s="93">
        <v>0</v>
      </c>
      <c r="J45" s="93">
        <v>0</v>
      </c>
      <c r="K45" s="93">
        <v>0</v>
      </c>
      <c r="L45" s="93"/>
      <c r="M45" s="93"/>
      <c r="N45" s="93"/>
      <c r="O45" s="97">
        <f t="shared" si="1"/>
        <v>80</v>
      </c>
      <c r="P45" s="93" t="str">
        <f t="shared" si="0"/>
        <v>Tốt</v>
      </c>
      <c r="Z45" s="72" t="s">
        <v>75</v>
      </c>
    </row>
    <row r="46" spans="1:26" s="49" customFormat="1" ht="22.5" customHeight="1">
      <c r="A46" s="93">
        <v>37</v>
      </c>
      <c r="B46" s="94" t="s">
        <v>454</v>
      </c>
      <c r="C46" s="94" t="s">
        <v>143</v>
      </c>
      <c r="D46" s="93">
        <v>1154040646</v>
      </c>
      <c r="E46" s="93">
        <v>20</v>
      </c>
      <c r="F46" s="93">
        <v>25</v>
      </c>
      <c r="G46" s="93">
        <v>2</v>
      </c>
      <c r="H46" s="93">
        <v>10</v>
      </c>
      <c r="I46" s="93">
        <v>0</v>
      </c>
      <c r="J46" s="93">
        <v>0</v>
      </c>
      <c r="K46" s="93">
        <v>0</v>
      </c>
      <c r="L46" s="93"/>
      <c r="M46" s="93"/>
      <c r="N46" s="93"/>
      <c r="O46" s="97">
        <f t="shared" si="1"/>
        <v>57</v>
      </c>
      <c r="P46" s="93" t="str">
        <f t="shared" si="0"/>
        <v>Trung bình</v>
      </c>
      <c r="Z46" s="72" t="s">
        <v>76</v>
      </c>
    </row>
    <row r="47" spans="1:26" s="49" customFormat="1" ht="22.5" customHeight="1">
      <c r="A47" s="93">
        <v>38</v>
      </c>
      <c r="B47" s="94" t="s">
        <v>114</v>
      </c>
      <c r="C47" s="94" t="s">
        <v>229</v>
      </c>
      <c r="D47" s="93">
        <v>1154040653</v>
      </c>
      <c r="E47" s="93">
        <v>20</v>
      </c>
      <c r="F47" s="93">
        <v>25</v>
      </c>
      <c r="G47" s="93">
        <v>0</v>
      </c>
      <c r="H47" s="93">
        <v>15</v>
      </c>
      <c r="I47" s="93">
        <v>0</v>
      </c>
      <c r="J47" s="93">
        <v>0</v>
      </c>
      <c r="K47" s="93">
        <v>0</v>
      </c>
      <c r="L47" s="93"/>
      <c r="M47" s="93"/>
      <c r="N47" s="93"/>
      <c r="O47" s="97">
        <f t="shared" si="1"/>
        <v>60</v>
      </c>
      <c r="P47" s="93" t="str">
        <f t="shared" si="0"/>
        <v>Trung bình khá</v>
      </c>
      <c r="Z47" s="72" t="s">
        <v>77</v>
      </c>
    </row>
    <row r="48" spans="1:26" s="49" customFormat="1" ht="22.5" customHeight="1">
      <c r="A48" s="93">
        <v>39</v>
      </c>
      <c r="B48" s="94" t="s">
        <v>455</v>
      </c>
      <c r="C48" s="94" t="s">
        <v>179</v>
      </c>
      <c r="D48" s="93">
        <v>1154040666</v>
      </c>
      <c r="E48" s="93">
        <v>20</v>
      </c>
      <c r="F48" s="93">
        <v>25</v>
      </c>
      <c r="G48" s="93">
        <v>20</v>
      </c>
      <c r="H48" s="93">
        <v>15</v>
      </c>
      <c r="I48" s="93">
        <v>0</v>
      </c>
      <c r="J48" s="93">
        <v>0</v>
      </c>
      <c r="K48" s="93">
        <v>0</v>
      </c>
      <c r="L48" s="93"/>
      <c r="M48" s="93"/>
      <c r="N48" s="93"/>
      <c r="O48" s="97">
        <f t="shared" si="1"/>
        <v>80</v>
      </c>
      <c r="P48" s="93" t="str">
        <f t="shared" si="0"/>
        <v>Tốt</v>
      </c>
      <c r="Z48" s="72" t="s">
        <v>78</v>
      </c>
    </row>
    <row r="49" spans="1:26" s="49" customFormat="1" ht="22.5" customHeight="1">
      <c r="A49" s="93">
        <v>40</v>
      </c>
      <c r="B49" s="94" t="s">
        <v>101</v>
      </c>
      <c r="C49" s="94" t="s">
        <v>145</v>
      </c>
      <c r="D49" s="93">
        <v>1154040672</v>
      </c>
      <c r="E49" s="93">
        <v>23</v>
      </c>
      <c r="F49" s="93">
        <v>25</v>
      </c>
      <c r="G49" s="93">
        <v>20</v>
      </c>
      <c r="H49" s="93">
        <v>15</v>
      </c>
      <c r="I49" s="93">
        <v>0</v>
      </c>
      <c r="J49" s="93">
        <v>0</v>
      </c>
      <c r="K49" s="93">
        <v>0</v>
      </c>
      <c r="L49" s="93"/>
      <c r="M49" s="93"/>
      <c r="N49" s="93"/>
      <c r="O49" s="97">
        <f t="shared" si="1"/>
        <v>83</v>
      </c>
      <c r="P49" s="93" t="str">
        <f t="shared" si="0"/>
        <v>Tốt</v>
      </c>
      <c r="Z49" s="72" t="s">
        <v>79</v>
      </c>
    </row>
    <row r="50" spans="1:26" s="49" customFormat="1" ht="22.5" customHeight="1">
      <c r="A50" s="93">
        <v>41</v>
      </c>
      <c r="B50" s="94" t="s">
        <v>456</v>
      </c>
      <c r="C50" s="94" t="s">
        <v>145</v>
      </c>
      <c r="D50" s="93">
        <v>1154040673</v>
      </c>
      <c r="E50" s="93">
        <v>20</v>
      </c>
      <c r="F50" s="93">
        <v>25</v>
      </c>
      <c r="G50" s="93">
        <v>10</v>
      </c>
      <c r="H50" s="93">
        <v>12</v>
      </c>
      <c r="I50" s="93">
        <v>0</v>
      </c>
      <c r="J50" s="93">
        <v>0</v>
      </c>
      <c r="K50" s="93">
        <v>0</v>
      </c>
      <c r="L50" s="93"/>
      <c r="M50" s="93"/>
      <c r="N50" s="93"/>
      <c r="O50" s="97">
        <f t="shared" si="1"/>
        <v>67</v>
      </c>
      <c r="P50" s="93" t="str">
        <f t="shared" si="0"/>
        <v>Trung bình khá</v>
      </c>
      <c r="Z50" s="72" t="s">
        <v>80</v>
      </c>
    </row>
    <row r="51" spans="1:17" s="49" customFormat="1" ht="11.25" customHeight="1">
      <c r="A51" s="25"/>
      <c r="B51" s="26"/>
      <c r="C51" s="26"/>
      <c r="D51" s="26"/>
      <c r="E51" s="25"/>
      <c r="F51" s="25"/>
      <c r="G51" s="25"/>
      <c r="H51" s="25"/>
      <c r="I51" s="25"/>
      <c r="J51" s="27"/>
      <c r="K51" s="27"/>
      <c r="L51" s="27"/>
      <c r="M51" s="27"/>
      <c r="N51" s="27"/>
      <c r="O51" s="27"/>
      <c r="P51" s="27"/>
      <c r="Q51" s="27"/>
    </row>
    <row r="52" spans="1:17" s="49" customFormat="1" ht="128.25" customHeight="1">
      <c r="A52" s="121" t="s">
        <v>81</v>
      </c>
      <c r="B52" s="122"/>
      <c r="C52" s="122"/>
      <c r="D52" s="122"/>
      <c r="E52" s="122"/>
      <c r="F52" s="10"/>
      <c r="G52" s="10"/>
      <c r="H52" s="10"/>
      <c r="I52" s="10"/>
      <c r="J52" s="121" t="s">
        <v>14</v>
      </c>
      <c r="K52" s="122"/>
      <c r="L52" s="122"/>
      <c r="M52" s="122"/>
      <c r="N52" s="122"/>
      <c r="O52" s="122"/>
      <c r="P52" s="122"/>
      <c r="Q52" s="28"/>
    </row>
    <row r="53" spans="1:17" s="49" customFormat="1" ht="21" customHeight="1">
      <c r="A53" s="29"/>
      <c r="B53" s="30"/>
      <c r="C53" s="30"/>
      <c r="D53" s="30"/>
      <c r="E53" s="29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49" customFormat="1" ht="21" customHeight="1">
      <c r="A54" s="29"/>
      <c r="B54" s="30"/>
      <c r="C54" s="30"/>
      <c r="D54" s="30"/>
      <c r="E54" s="29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49" customFormat="1" ht="21" customHeight="1">
      <c r="A55" s="29"/>
      <c r="B55" s="30"/>
      <c r="C55" s="30"/>
      <c r="D55" s="30"/>
      <c r="E55" s="29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49" customFormat="1" ht="21" customHeight="1">
      <c r="A56" s="32"/>
      <c r="B56" s="32"/>
      <c r="C56" s="32"/>
      <c r="D56" s="32"/>
      <c r="E56" s="32"/>
      <c r="F56" s="31"/>
      <c r="G56" s="31"/>
      <c r="H56" s="31"/>
      <c r="I56" s="31"/>
      <c r="J56" s="32"/>
      <c r="K56" s="32"/>
      <c r="L56" s="32"/>
      <c r="M56" s="32"/>
      <c r="N56" s="32"/>
      <c r="O56" s="32"/>
      <c r="P56" s="32"/>
      <c r="Q56" s="32"/>
    </row>
    <row r="57" spans="2:3" s="49" customFormat="1" ht="21" customHeight="1">
      <c r="B57" s="73" t="s">
        <v>82</v>
      </c>
      <c r="C57" s="73"/>
    </row>
    <row r="58" spans="2:3" s="49" customFormat="1" ht="21" customHeight="1">
      <c r="B58" s="73"/>
      <c r="C58" s="73"/>
    </row>
    <row r="59" spans="2:3" s="49" customFormat="1" ht="21" customHeight="1">
      <c r="B59" s="73"/>
      <c r="C59" s="73"/>
    </row>
    <row r="60" spans="2:3" s="49" customFormat="1" ht="21" customHeight="1">
      <c r="B60" s="73"/>
      <c r="C60" s="73"/>
    </row>
    <row r="61" spans="2:3" s="49" customFormat="1" ht="21" customHeight="1">
      <c r="B61" s="73"/>
      <c r="C61" s="73"/>
    </row>
    <row r="62" spans="2:3" s="49" customFormat="1" ht="21" customHeight="1">
      <c r="B62" s="73"/>
      <c r="C62" s="73"/>
    </row>
    <row r="63" spans="2:3" s="49" customFormat="1" ht="21" customHeight="1">
      <c r="B63" s="73"/>
      <c r="C63" s="73"/>
    </row>
    <row r="64" spans="2:3" s="49" customFormat="1" ht="21" customHeight="1">
      <c r="B64" s="73"/>
      <c r="C64" s="73"/>
    </row>
    <row r="65" spans="2:3" s="49" customFormat="1" ht="21" customHeight="1">
      <c r="B65" s="73"/>
      <c r="C65" s="73"/>
    </row>
  </sheetData>
  <sheetProtection/>
  <mergeCells count="16">
    <mergeCell ref="O8:O9"/>
    <mergeCell ref="P8:P9"/>
    <mergeCell ref="A52:E52"/>
    <mergeCell ref="J52:P52"/>
    <mergeCell ref="A8:A9"/>
    <mergeCell ref="B8:B9"/>
    <mergeCell ref="D8:D9"/>
    <mergeCell ref="E8:J8"/>
    <mergeCell ref="K8:K9"/>
    <mergeCell ref="L8:N8"/>
    <mergeCell ref="A2:E2"/>
    <mergeCell ref="H2:P2"/>
    <mergeCell ref="A3:E3"/>
    <mergeCell ref="H3:P3"/>
    <mergeCell ref="A5:P5"/>
    <mergeCell ref="A6:P6"/>
  </mergeCells>
  <printOptions/>
  <pageMargins left="0.36" right="0.25" top="0.43" bottom="0.61" header="0.2" footer="0.31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2">
      <selection activeCell="B41" sqref="B41"/>
    </sheetView>
  </sheetViews>
  <sheetFormatPr defaultColWidth="9.140625" defaultRowHeight="12.75"/>
  <cols>
    <col min="1" max="1" width="5.57421875" style="20" customWidth="1"/>
    <col min="2" max="2" width="19.57421875" style="20" customWidth="1"/>
    <col min="3" max="3" width="8.28125" style="20" customWidth="1"/>
    <col min="4" max="4" width="13.140625" style="1" customWidth="1"/>
    <col min="5" max="10" width="6.28125" style="1" customWidth="1"/>
    <col min="11" max="11" width="8.421875" style="1" customWidth="1"/>
    <col min="12" max="12" width="9.57421875" style="1" customWidth="1"/>
    <col min="13" max="14" width="8.7109375" style="1" customWidth="1"/>
    <col min="15" max="15" width="6.57421875" style="1" customWidth="1"/>
    <col min="16" max="16" width="15.57421875" style="1" customWidth="1"/>
    <col min="17" max="16384" width="9.140625" style="20" customWidth="1"/>
  </cols>
  <sheetData>
    <row r="1" ht="15.75">
      <c r="P1" s="11" t="s">
        <v>40</v>
      </c>
    </row>
    <row r="2" spans="1:17" ht="15.75">
      <c r="A2" s="127" t="s">
        <v>12</v>
      </c>
      <c r="B2" s="127"/>
      <c r="C2" s="127"/>
      <c r="D2" s="127"/>
      <c r="E2" s="127"/>
      <c r="F2" s="127"/>
      <c r="H2" s="127" t="s">
        <v>0</v>
      </c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5.75">
      <c r="A3" s="127" t="s">
        <v>13</v>
      </c>
      <c r="B3" s="127"/>
      <c r="C3" s="127"/>
      <c r="D3" s="127"/>
      <c r="E3" s="127"/>
      <c r="F3" s="127"/>
      <c r="H3" s="127" t="s">
        <v>1</v>
      </c>
      <c r="I3" s="127"/>
      <c r="J3" s="127"/>
      <c r="K3" s="127"/>
      <c r="L3" s="127"/>
      <c r="M3" s="127"/>
      <c r="N3" s="127"/>
      <c r="O3" s="127"/>
      <c r="P3" s="127"/>
      <c r="Q3" s="127"/>
    </row>
    <row r="5" spans="1:16" ht="18.75">
      <c r="A5" s="130" t="s">
        <v>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8.75">
      <c r="A6" s="130" t="s">
        <v>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8.75" customHeight="1">
      <c r="A8" s="135" t="s">
        <v>2</v>
      </c>
      <c r="B8" s="142" t="s">
        <v>3</v>
      </c>
      <c r="C8" s="143"/>
      <c r="D8" s="135" t="s">
        <v>4</v>
      </c>
      <c r="E8" s="138" t="s">
        <v>6</v>
      </c>
      <c r="F8" s="126"/>
      <c r="G8" s="126"/>
      <c r="H8" s="126"/>
      <c r="I8" s="126"/>
      <c r="J8" s="126"/>
      <c r="K8" s="139" t="s">
        <v>668</v>
      </c>
      <c r="L8" s="131" t="s">
        <v>16</v>
      </c>
      <c r="M8" s="132"/>
      <c r="N8" s="133"/>
      <c r="O8" s="134" t="s">
        <v>25</v>
      </c>
      <c r="P8" s="135" t="s">
        <v>5</v>
      </c>
    </row>
    <row r="9" spans="1:16" s="8" customFormat="1" ht="69" customHeight="1">
      <c r="A9" s="126"/>
      <c r="B9" s="144"/>
      <c r="C9" s="138"/>
      <c r="D9" s="126"/>
      <c r="E9" s="9" t="s">
        <v>20</v>
      </c>
      <c r="F9" s="9" t="s">
        <v>21</v>
      </c>
      <c r="G9" s="9" t="s">
        <v>28</v>
      </c>
      <c r="H9" s="9" t="s">
        <v>29</v>
      </c>
      <c r="I9" s="9" t="s">
        <v>23</v>
      </c>
      <c r="J9" s="9" t="s">
        <v>24</v>
      </c>
      <c r="K9" s="126"/>
      <c r="L9" s="7" t="s">
        <v>17</v>
      </c>
      <c r="M9" s="7" t="s">
        <v>18</v>
      </c>
      <c r="N9" s="7" t="s">
        <v>19</v>
      </c>
      <c r="O9" s="126"/>
      <c r="P9" s="126"/>
    </row>
    <row r="10" spans="1:16" s="49" customFormat="1" ht="21.75" customHeight="1">
      <c r="A10" s="93">
        <v>1</v>
      </c>
      <c r="B10" s="100" t="s">
        <v>390</v>
      </c>
      <c r="C10" s="100" t="s">
        <v>155</v>
      </c>
      <c r="D10" s="99">
        <v>1154040028</v>
      </c>
      <c r="E10" s="93">
        <v>20</v>
      </c>
      <c r="F10" s="93">
        <v>25</v>
      </c>
      <c r="G10" s="93">
        <v>13</v>
      </c>
      <c r="H10" s="93">
        <v>15</v>
      </c>
      <c r="I10" s="93">
        <v>0</v>
      </c>
      <c r="J10" s="93">
        <v>0</v>
      </c>
      <c r="K10" s="93"/>
      <c r="L10" s="93"/>
      <c r="M10" s="93"/>
      <c r="N10" s="93">
        <v>2</v>
      </c>
      <c r="O10" s="97">
        <f>SUM(E10:J10)-SUM(L10:N10)</f>
        <v>71</v>
      </c>
      <c r="P10" s="93" t="str">
        <f>IF(O10&gt;=90,"Xuất Sắc",IF(O10&gt;=80,"Giỏi",IF(O10&gt;=70,"Khá","Trung Bình Khá")))</f>
        <v>Khá</v>
      </c>
    </row>
    <row r="11" spans="1:16" s="49" customFormat="1" ht="23.25" customHeight="1">
      <c r="A11" s="93">
        <v>2</v>
      </c>
      <c r="B11" s="100" t="s">
        <v>466</v>
      </c>
      <c r="C11" s="100" t="s">
        <v>457</v>
      </c>
      <c r="D11" s="99">
        <v>1154040039</v>
      </c>
      <c r="E11" s="93">
        <v>20</v>
      </c>
      <c r="F11" s="93">
        <v>25</v>
      </c>
      <c r="G11" s="93">
        <v>10</v>
      </c>
      <c r="H11" s="93">
        <v>15</v>
      </c>
      <c r="I11" s="93">
        <v>0</v>
      </c>
      <c r="J11" s="93">
        <v>0</v>
      </c>
      <c r="K11" s="93"/>
      <c r="L11" s="93"/>
      <c r="M11" s="93"/>
      <c r="N11" s="93"/>
      <c r="O11" s="97">
        <f aca="true" t="shared" si="0" ref="O11:O55">SUM(E11:J11)-SUM(L11:N11)</f>
        <v>70</v>
      </c>
      <c r="P11" s="93" t="str">
        <f aca="true" t="shared" si="1" ref="P11:P55">IF(O11&gt;=90,"Xuất Sắc",IF(O11&gt;=80,"Giỏi",IF(O11&gt;=70,"Khá","Trung Bình Khá")))</f>
        <v>Khá</v>
      </c>
    </row>
    <row r="12" spans="1:16" s="49" customFormat="1" ht="23.25" customHeight="1">
      <c r="A12" s="93">
        <v>3</v>
      </c>
      <c r="B12" s="100" t="s">
        <v>467</v>
      </c>
      <c r="C12" s="100" t="s">
        <v>91</v>
      </c>
      <c r="D12" s="99">
        <v>1154040071</v>
      </c>
      <c r="E12" s="93">
        <v>20</v>
      </c>
      <c r="F12" s="93">
        <v>25</v>
      </c>
      <c r="G12" s="93">
        <v>20</v>
      </c>
      <c r="H12" s="93">
        <v>15</v>
      </c>
      <c r="I12" s="93">
        <v>0</v>
      </c>
      <c r="J12" s="93">
        <v>0</v>
      </c>
      <c r="K12" s="93"/>
      <c r="L12" s="93"/>
      <c r="M12" s="93"/>
      <c r="N12" s="93"/>
      <c r="O12" s="97">
        <f t="shared" si="0"/>
        <v>80</v>
      </c>
      <c r="P12" s="93" t="str">
        <f t="shared" si="1"/>
        <v>Giỏi</v>
      </c>
    </row>
    <row r="13" spans="1:16" s="49" customFormat="1" ht="23.25" customHeight="1">
      <c r="A13" s="93">
        <v>4</v>
      </c>
      <c r="B13" s="100" t="s">
        <v>468</v>
      </c>
      <c r="C13" s="100" t="s">
        <v>93</v>
      </c>
      <c r="D13" s="99">
        <v>1154040089</v>
      </c>
      <c r="E13" s="93">
        <v>20</v>
      </c>
      <c r="F13" s="93">
        <v>25</v>
      </c>
      <c r="G13" s="93">
        <v>15</v>
      </c>
      <c r="H13" s="93">
        <v>15</v>
      </c>
      <c r="I13" s="93">
        <v>0</v>
      </c>
      <c r="J13" s="93">
        <v>0</v>
      </c>
      <c r="K13" s="93"/>
      <c r="L13" s="93"/>
      <c r="M13" s="93"/>
      <c r="N13" s="93"/>
      <c r="O13" s="97">
        <f t="shared" si="0"/>
        <v>75</v>
      </c>
      <c r="P13" s="93" t="str">
        <f t="shared" si="1"/>
        <v>Khá</v>
      </c>
    </row>
    <row r="14" spans="1:16" s="49" customFormat="1" ht="23.25" customHeight="1">
      <c r="A14" s="93">
        <v>5</v>
      </c>
      <c r="B14" s="100" t="s">
        <v>469</v>
      </c>
      <c r="C14" s="100" t="s">
        <v>93</v>
      </c>
      <c r="D14" s="99">
        <v>1154040092</v>
      </c>
      <c r="E14" s="93">
        <v>23</v>
      </c>
      <c r="F14" s="93">
        <v>25</v>
      </c>
      <c r="G14" s="93">
        <v>18</v>
      </c>
      <c r="H14" s="93">
        <v>15</v>
      </c>
      <c r="I14" s="93">
        <v>10</v>
      </c>
      <c r="J14" s="93">
        <v>0</v>
      </c>
      <c r="K14" s="93"/>
      <c r="L14" s="93"/>
      <c r="M14" s="93"/>
      <c r="N14" s="93"/>
      <c r="O14" s="97">
        <f t="shared" si="0"/>
        <v>91</v>
      </c>
      <c r="P14" s="93" t="str">
        <f t="shared" si="1"/>
        <v>Xuất Sắc</v>
      </c>
    </row>
    <row r="15" spans="1:16" s="49" customFormat="1" ht="23.25" customHeight="1">
      <c r="A15" s="93">
        <v>6</v>
      </c>
      <c r="B15" s="100" t="s">
        <v>405</v>
      </c>
      <c r="C15" s="100" t="s">
        <v>458</v>
      </c>
      <c r="D15" s="99">
        <v>1154040104</v>
      </c>
      <c r="E15" s="93">
        <v>20</v>
      </c>
      <c r="F15" s="93">
        <v>25</v>
      </c>
      <c r="G15" s="93">
        <v>12</v>
      </c>
      <c r="H15" s="93">
        <v>15</v>
      </c>
      <c r="I15" s="93">
        <v>0</v>
      </c>
      <c r="J15" s="93">
        <v>0</v>
      </c>
      <c r="K15" s="93"/>
      <c r="L15" s="93"/>
      <c r="M15" s="93"/>
      <c r="N15" s="93"/>
      <c r="O15" s="97">
        <f t="shared" si="0"/>
        <v>72</v>
      </c>
      <c r="P15" s="93" t="str">
        <f t="shared" si="1"/>
        <v>Khá</v>
      </c>
    </row>
    <row r="16" spans="1:16" s="49" customFormat="1" ht="23.25" customHeight="1">
      <c r="A16" s="93">
        <v>7</v>
      </c>
      <c r="B16" s="100" t="s">
        <v>470</v>
      </c>
      <c r="C16" s="100" t="s">
        <v>216</v>
      </c>
      <c r="D16" s="99">
        <v>1154040128</v>
      </c>
      <c r="E16" s="93">
        <v>20</v>
      </c>
      <c r="F16" s="93">
        <v>25</v>
      </c>
      <c r="G16" s="93">
        <v>15</v>
      </c>
      <c r="H16" s="93">
        <v>15</v>
      </c>
      <c r="I16" s="93">
        <v>0</v>
      </c>
      <c r="J16" s="93">
        <v>0</v>
      </c>
      <c r="K16" s="93"/>
      <c r="L16" s="93"/>
      <c r="M16" s="93"/>
      <c r="N16" s="93"/>
      <c r="O16" s="97">
        <f t="shared" si="0"/>
        <v>75</v>
      </c>
      <c r="P16" s="93" t="str">
        <f t="shared" si="1"/>
        <v>Khá</v>
      </c>
    </row>
    <row r="17" spans="1:16" s="49" customFormat="1" ht="23.25" customHeight="1">
      <c r="A17" s="93">
        <v>8</v>
      </c>
      <c r="B17" s="100" t="s">
        <v>471</v>
      </c>
      <c r="C17" s="100" t="s">
        <v>326</v>
      </c>
      <c r="D17" s="99">
        <v>1154040136</v>
      </c>
      <c r="E17" s="93">
        <v>20</v>
      </c>
      <c r="F17" s="93">
        <v>25</v>
      </c>
      <c r="G17" s="93">
        <v>15</v>
      </c>
      <c r="H17" s="93">
        <v>15</v>
      </c>
      <c r="I17" s="93">
        <v>0</v>
      </c>
      <c r="J17" s="93">
        <v>0</v>
      </c>
      <c r="K17" s="93"/>
      <c r="L17" s="93"/>
      <c r="M17" s="93"/>
      <c r="N17" s="93">
        <v>2</v>
      </c>
      <c r="O17" s="97">
        <f t="shared" si="0"/>
        <v>73</v>
      </c>
      <c r="P17" s="93" t="str">
        <f t="shared" si="1"/>
        <v>Khá</v>
      </c>
    </row>
    <row r="18" spans="1:16" s="49" customFormat="1" ht="23.25" customHeight="1">
      <c r="A18" s="93">
        <v>9</v>
      </c>
      <c r="B18" s="100" t="s">
        <v>472</v>
      </c>
      <c r="C18" s="100" t="s">
        <v>375</v>
      </c>
      <c r="D18" s="99">
        <v>1154040131</v>
      </c>
      <c r="E18" s="93">
        <v>20</v>
      </c>
      <c r="F18" s="93">
        <v>25</v>
      </c>
      <c r="G18" s="93">
        <v>15</v>
      </c>
      <c r="H18" s="93">
        <v>15</v>
      </c>
      <c r="I18" s="93">
        <v>0</v>
      </c>
      <c r="J18" s="93">
        <v>0</v>
      </c>
      <c r="K18" s="93"/>
      <c r="L18" s="93"/>
      <c r="M18" s="93"/>
      <c r="N18" s="93"/>
      <c r="O18" s="97">
        <f t="shared" si="0"/>
        <v>75</v>
      </c>
      <c r="P18" s="93" t="str">
        <f t="shared" si="1"/>
        <v>Khá</v>
      </c>
    </row>
    <row r="19" spans="1:16" s="49" customFormat="1" ht="23.25" customHeight="1">
      <c r="A19" s="93">
        <v>10</v>
      </c>
      <c r="B19" s="100" t="s">
        <v>473</v>
      </c>
      <c r="C19" s="100" t="s">
        <v>272</v>
      </c>
      <c r="D19" s="99">
        <v>1154040143</v>
      </c>
      <c r="E19" s="93">
        <v>20</v>
      </c>
      <c r="F19" s="93">
        <v>25</v>
      </c>
      <c r="G19" s="93">
        <v>15</v>
      </c>
      <c r="H19" s="93">
        <v>15</v>
      </c>
      <c r="I19" s="93">
        <v>0</v>
      </c>
      <c r="J19" s="93">
        <v>0</v>
      </c>
      <c r="K19" s="93"/>
      <c r="L19" s="93"/>
      <c r="M19" s="93"/>
      <c r="N19" s="93"/>
      <c r="O19" s="97">
        <f t="shared" si="0"/>
        <v>75</v>
      </c>
      <c r="P19" s="93" t="str">
        <f t="shared" si="1"/>
        <v>Khá</v>
      </c>
    </row>
    <row r="20" spans="1:16" s="49" customFormat="1" ht="23.25" customHeight="1">
      <c r="A20" s="93">
        <v>11</v>
      </c>
      <c r="B20" s="100" t="s">
        <v>474</v>
      </c>
      <c r="C20" s="100" t="s">
        <v>272</v>
      </c>
      <c r="D20" s="99">
        <v>1154040144</v>
      </c>
      <c r="E20" s="93">
        <v>20</v>
      </c>
      <c r="F20" s="93">
        <v>25</v>
      </c>
      <c r="G20" s="93">
        <v>12</v>
      </c>
      <c r="H20" s="93">
        <v>15</v>
      </c>
      <c r="I20" s="93">
        <v>0</v>
      </c>
      <c r="J20" s="93">
        <v>0</v>
      </c>
      <c r="K20" s="93"/>
      <c r="L20" s="93"/>
      <c r="M20" s="93"/>
      <c r="N20" s="93"/>
      <c r="O20" s="97">
        <f t="shared" si="0"/>
        <v>72</v>
      </c>
      <c r="P20" s="93" t="str">
        <f t="shared" si="1"/>
        <v>Khá</v>
      </c>
    </row>
    <row r="21" spans="1:16" s="49" customFormat="1" ht="23.25" customHeight="1">
      <c r="A21" s="93">
        <v>12</v>
      </c>
      <c r="B21" s="100" t="s">
        <v>475</v>
      </c>
      <c r="C21" s="100" t="s">
        <v>272</v>
      </c>
      <c r="D21" s="99">
        <v>1154040147</v>
      </c>
      <c r="E21" s="93">
        <v>20</v>
      </c>
      <c r="F21" s="93">
        <v>25</v>
      </c>
      <c r="G21" s="93">
        <v>15</v>
      </c>
      <c r="H21" s="93">
        <v>15</v>
      </c>
      <c r="I21" s="93">
        <v>0</v>
      </c>
      <c r="J21" s="93">
        <v>0</v>
      </c>
      <c r="K21" s="93"/>
      <c r="L21" s="93"/>
      <c r="M21" s="93"/>
      <c r="N21" s="93"/>
      <c r="O21" s="97">
        <f t="shared" si="0"/>
        <v>75</v>
      </c>
      <c r="P21" s="93" t="str">
        <f t="shared" si="1"/>
        <v>Khá</v>
      </c>
    </row>
    <row r="22" spans="1:16" s="49" customFormat="1" ht="23.25" customHeight="1">
      <c r="A22" s="93">
        <v>13</v>
      </c>
      <c r="B22" s="100" t="s">
        <v>346</v>
      </c>
      <c r="C22" s="100" t="s">
        <v>327</v>
      </c>
      <c r="D22" s="99">
        <v>1154040152</v>
      </c>
      <c r="E22" s="93">
        <v>20</v>
      </c>
      <c r="F22" s="93">
        <v>25</v>
      </c>
      <c r="G22" s="93">
        <v>11</v>
      </c>
      <c r="H22" s="93">
        <v>15</v>
      </c>
      <c r="I22" s="93">
        <v>0</v>
      </c>
      <c r="J22" s="93">
        <v>0</v>
      </c>
      <c r="K22" s="93"/>
      <c r="L22" s="93"/>
      <c r="M22" s="93"/>
      <c r="N22" s="93"/>
      <c r="O22" s="97">
        <f t="shared" si="0"/>
        <v>71</v>
      </c>
      <c r="P22" s="93" t="str">
        <f t="shared" si="1"/>
        <v>Khá</v>
      </c>
    </row>
    <row r="23" spans="1:16" s="49" customFormat="1" ht="23.25" customHeight="1">
      <c r="A23" s="93">
        <v>14</v>
      </c>
      <c r="B23" s="100" t="s">
        <v>476</v>
      </c>
      <c r="C23" s="100" t="s">
        <v>97</v>
      </c>
      <c r="D23" s="99">
        <v>1154040159</v>
      </c>
      <c r="E23" s="93">
        <v>20</v>
      </c>
      <c r="F23" s="93">
        <v>25</v>
      </c>
      <c r="G23" s="93">
        <v>13</v>
      </c>
      <c r="H23" s="93">
        <v>11</v>
      </c>
      <c r="I23" s="93">
        <v>0</v>
      </c>
      <c r="J23" s="93">
        <v>0</v>
      </c>
      <c r="K23" s="93"/>
      <c r="L23" s="93"/>
      <c r="M23" s="93"/>
      <c r="N23" s="93"/>
      <c r="O23" s="97">
        <f t="shared" si="0"/>
        <v>69</v>
      </c>
      <c r="P23" s="93" t="str">
        <f t="shared" si="1"/>
        <v>Trung Bình Khá</v>
      </c>
    </row>
    <row r="24" spans="1:16" s="49" customFormat="1" ht="23.25" customHeight="1">
      <c r="A24" s="93">
        <v>15</v>
      </c>
      <c r="B24" s="100" t="s">
        <v>477</v>
      </c>
      <c r="C24" s="100" t="s">
        <v>97</v>
      </c>
      <c r="D24" s="99">
        <v>1154040163</v>
      </c>
      <c r="E24" s="93">
        <v>20</v>
      </c>
      <c r="F24" s="93">
        <v>21</v>
      </c>
      <c r="G24" s="93">
        <v>15</v>
      </c>
      <c r="H24" s="93">
        <v>15</v>
      </c>
      <c r="I24" s="93">
        <v>7</v>
      </c>
      <c r="J24" s="93">
        <v>0</v>
      </c>
      <c r="K24" s="93"/>
      <c r="L24" s="93"/>
      <c r="M24" s="93"/>
      <c r="N24" s="93"/>
      <c r="O24" s="97">
        <f t="shared" si="0"/>
        <v>78</v>
      </c>
      <c r="P24" s="93" t="str">
        <f t="shared" si="1"/>
        <v>Khá</v>
      </c>
    </row>
    <row r="25" spans="1:16" s="49" customFormat="1" ht="23.25" customHeight="1">
      <c r="A25" s="93">
        <v>16</v>
      </c>
      <c r="B25" s="100" t="s">
        <v>478</v>
      </c>
      <c r="C25" s="100" t="s">
        <v>99</v>
      </c>
      <c r="D25" s="99">
        <v>1154040188</v>
      </c>
      <c r="E25" s="93">
        <v>20</v>
      </c>
      <c r="F25" s="93">
        <v>25</v>
      </c>
      <c r="G25" s="93">
        <v>15</v>
      </c>
      <c r="H25" s="93">
        <v>15</v>
      </c>
      <c r="I25" s="93">
        <v>0</v>
      </c>
      <c r="J25" s="93">
        <v>0</v>
      </c>
      <c r="K25" s="93"/>
      <c r="L25" s="93"/>
      <c r="M25" s="93"/>
      <c r="N25" s="93"/>
      <c r="O25" s="97">
        <f t="shared" si="0"/>
        <v>75</v>
      </c>
      <c r="P25" s="93" t="str">
        <f t="shared" si="1"/>
        <v>Khá</v>
      </c>
    </row>
    <row r="26" spans="1:16" s="49" customFormat="1" ht="23.25" customHeight="1">
      <c r="A26" s="93">
        <v>17</v>
      </c>
      <c r="B26" s="100" t="s">
        <v>479</v>
      </c>
      <c r="C26" s="100" t="s">
        <v>283</v>
      </c>
      <c r="D26" s="99">
        <v>1154040246</v>
      </c>
      <c r="E26" s="93">
        <v>20</v>
      </c>
      <c r="F26" s="93">
        <v>25</v>
      </c>
      <c r="G26" s="93">
        <v>12</v>
      </c>
      <c r="H26" s="93">
        <v>15</v>
      </c>
      <c r="I26" s="93">
        <v>0</v>
      </c>
      <c r="J26" s="93">
        <v>0</v>
      </c>
      <c r="K26" s="93"/>
      <c r="L26" s="93"/>
      <c r="M26" s="93"/>
      <c r="N26" s="93"/>
      <c r="O26" s="97">
        <f t="shared" si="0"/>
        <v>72</v>
      </c>
      <c r="P26" s="93" t="str">
        <f t="shared" si="1"/>
        <v>Khá</v>
      </c>
    </row>
    <row r="27" spans="1:16" s="49" customFormat="1" ht="23.25" customHeight="1">
      <c r="A27" s="93">
        <v>18</v>
      </c>
      <c r="B27" s="100" t="s">
        <v>480</v>
      </c>
      <c r="C27" s="100" t="s">
        <v>283</v>
      </c>
      <c r="D27" s="99">
        <v>1154040248</v>
      </c>
      <c r="E27" s="93">
        <v>20</v>
      </c>
      <c r="F27" s="93">
        <v>25</v>
      </c>
      <c r="G27" s="93">
        <v>15</v>
      </c>
      <c r="H27" s="93">
        <v>15</v>
      </c>
      <c r="I27" s="93">
        <v>0</v>
      </c>
      <c r="J27" s="93">
        <v>0</v>
      </c>
      <c r="K27" s="93"/>
      <c r="L27" s="93"/>
      <c r="M27" s="93"/>
      <c r="N27" s="93"/>
      <c r="O27" s="97">
        <f t="shared" si="0"/>
        <v>75</v>
      </c>
      <c r="P27" s="93" t="str">
        <f t="shared" si="1"/>
        <v>Khá</v>
      </c>
    </row>
    <row r="28" spans="1:16" s="49" customFormat="1" ht="23.25" customHeight="1">
      <c r="A28" s="93">
        <v>19</v>
      </c>
      <c r="B28" s="100" t="s">
        <v>481</v>
      </c>
      <c r="C28" s="100" t="s">
        <v>459</v>
      </c>
      <c r="D28" s="99">
        <v>1154040251</v>
      </c>
      <c r="E28" s="93">
        <v>20</v>
      </c>
      <c r="F28" s="93">
        <v>25</v>
      </c>
      <c r="G28" s="93">
        <v>12</v>
      </c>
      <c r="H28" s="93">
        <v>15</v>
      </c>
      <c r="I28" s="93">
        <v>0</v>
      </c>
      <c r="J28" s="93">
        <v>0</v>
      </c>
      <c r="K28" s="93"/>
      <c r="L28" s="93"/>
      <c r="M28" s="93"/>
      <c r="N28" s="93"/>
      <c r="O28" s="97">
        <f t="shared" si="0"/>
        <v>72</v>
      </c>
      <c r="P28" s="93" t="str">
        <f t="shared" si="1"/>
        <v>Khá</v>
      </c>
    </row>
    <row r="29" spans="1:16" s="49" customFormat="1" ht="23.25" customHeight="1">
      <c r="A29" s="93">
        <v>20</v>
      </c>
      <c r="B29" s="100" t="s">
        <v>232</v>
      </c>
      <c r="C29" s="100" t="s">
        <v>460</v>
      </c>
      <c r="D29" s="99">
        <v>1154040261</v>
      </c>
      <c r="E29" s="93">
        <v>20</v>
      </c>
      <c r="F29" s="93">
        <v>25</v>
      </c>
      <c r="G29" s="93">
        <v>18</v>
      </c>
      <c r="H29" s="93">
        <v>15</v>
      </c>
      <c r="I29" s="93">
        <v>0</v>
      </c>
      <c r="J29" s="93">
        <v>0</v>
      </c>
      <c r="K29" s="93"/>
      <c r="L29" s="93"/>
      <c r="M29" s="93"/>
      <c r="N29" s="93"/>
      <c r="O29" s="97">
        <f t="shared" si="0"/>
        <v>78</v>
      </c>
      <c r="P29" s="93" t="str">
        <f t="shared" si="1"/>
        <v>Khá</v>
      </c>
    </row>
    <row r="30" spans="1:16" s="49" customFormat="1" ht="23.25" customHeight="1">
      <c r="A30" s="93">
        <v>21</v>
      </c>
      <c r="B30" s="100" t="s">
        <v>482</v>
      </c>
      <c r="C30" s="100" t="s">
        <v>106</v>
      </c>
      <c r="D30" s="99">
        <v>1154040276</v>
      </c>
      <c r="E30" s="93">
        <v>20</v>
      </c>
      <c r="F30" s="93">
        <v>25</v>
      </c>
      <c r="G30" s="93">
        <v>15</v>
      </c>
      <c r="H30" s="93">
        <v>15</v>
      </c>
      <c r="I30" s="93">
        <v>0</v>
      </c>
      <c r="J30" s="93">
        <v>0</v>
      </c>
      <c r="K30" s="93"/>
      <c r="L30" s="93"/>
      <c r="M30" s="93"/>
      <c r="N30" s="93"/>
      <c r="O30" s="97">
        <f t="shared" si="0"/>
        <v>75</v>
      </c>
      <c r="P30" s="93" t="str">
        <f t="shared" si="1"/>
        <v>Khá</v>
      </c>
    </row>
    <row r="31" spans="1:16" s="49" customFormat="1" ht="23.25" customHeight="1">
      <c r="A31" s="93">
        <v>22</v>
      </c>
      <c r="B31" s="100" t="s">
        <v>483</v>
      </c>
      <c r="C31" s="100" t="s">
        <v>461</v>
      </c>
      <c r="D31" s="99">
        <v>1154040323</v>
      </c>
      <c r="E31" s="93">
        <v>20</v>
      </c>
      <c r="F31" s="93">
        <v>25</v>
      </c>
      <c r="G31" s="93">
        <v>18</v>
      </c>
      <c r="H31" s="93">
        <v>15</v>
      </c>
      <c r="I31" s="93">
        <v>0</v>
      </c>
      <c r="J31" s="93">
        <v>0</v>
      </c>
      <c r="K31" s="93"/>
      <c r="L31" s="93"/>
      <c r="M31" s="93"/>
      <c r="N31" s="93"/>
      <c r="O31" s="97">
        <f t="shared" si="0"/>
        <v>78</v>
      </c>
      <c r="P31" s="93" t="str">
        <f t="shared" si="1"/>
        <v>Khá</v>
      </c>
    </row>
    <row r="32" spans="1:16" s="49" customFormat="1" ht="23.25" customHeight="1">
      <c r="A32" s="93">
        <v>23</v>
      </c>
      <c r="B32" s="100" t="s">
        <v>484</v>
      </c>
      <c r="C32" s="100" t="s">
        <v>112</v>
      </c>
      <c r="D32" s="99">
        <v>1154040334</v>
      </c>
      <c r="E32" s="93">
        <v>20</v>
      </c>
      <c r="F32" s="93">
        <v>25</v>
      </c>
      <c r="G32" s="93">
        <v>12</v>
      </c>
      <c r="H32" s="93">
        <v>15</v>
      </c>
      <c r="I32" s="93">
        <v>0</v>
      </c>
      <c r="J32" s="93">
        <v>0</v>
      </c>
      <c r="K32" s="93"/>
      <c r="L32" s="93"/>
      <c r="M32" s="93"/>
      <c r="N32" s="93"/>
      <c r="O32" s="97">
        <f t="shared" si="0"/>
        <v>72</v>
      </c>
      <c r="P32" s="93" t="str">
        <f t="shared" si="1"/>
        <v>Khá</v>
      </c>
    </row>
    <row r="33" spans="1:16" s="49" customFormat="1" ht="23.25" customHeight="1">
      <c r="A33" s="93">
        <v>24</v>
      </c>
      <c r="B33" s="100" t="s">
        <v>485</v>
      </c>
      <c r="C33" s="100" t="s">
        <v>161</v>
      </c>
      <c r="D33" s="99">
        <v>1154040345</v>
      </c>
      <c r="E33" s="93">
        <v>20</v>
      </c>
      <c r="F33" s="93">
        <v>25</v>
      </c>
      <c r="G33" s="93">
        <v>15</v>
      </c>
      <c r="H33" s="93">
        <v>15</v>
      </c>
      <c r="I33" s="93">
        <v>0</v>
      </c>
      <c r="J33" s="93">
        <v>0</v>
      </c>
      <c r="K33" s="93"/>
      <c r="L33" s="93"/>
      <c r="M33" s="93"/>
      <c r="N33" s="93"/>
      <c r="O33" s="97">
        <f t="shared" si="0"/>
        <v>75</v>
      </c>
      <c r="P33" s="93" t="str">
        <f t="shared" si="1"/>
        <v>Khá</v>
      </c>
    </row>
    <row r="34" spans="1:16" s="49" customFormat="1" ht="23.25" customHeight="1">
      <c r="A34" s="93">
        <v>25</v>
      </c>
      <c r="B34" s="100" t="s">
        <v>486</v>
      </c>
      <c r="C34" s="100" t="s">
        <v>162</v>
      </c>
      <c r="D34" s="99">
        <v>1154040373</v>
      </c>
      <c r="E34" s="93">
        <v>20</v>
      </c>
      <c r="F34" s="93">
        <v>25</v>
      </c>
      <c r="G34" s="93">
        <v>15</v>
      </c>
      <c r="H34" s="93">
        <v>15</v>
      </c>
      <c r="I34" s="93">
        <v>0</v>
      </c>
      <c r="J34" s="93">
        <v>0</v>
      </c>
      <c r="K34" s="93"/>
      <c r="L34" s="93"/>
      <c r="M34" s="93"/>
      <c r="N34" s="93"/>
      <c r="O34" s="97">
        <f t="shared" si="0"/>
        <v>75</v>
      </c>
      <c r="P34" s="93" t="str">
        <f t="shared" si="1"/>
        <v>Khá</v>
      </c>
    </row>
    <row r="35" spans="1:16" s="49" customFormat="1" ht="23.25" customHeight="1">
      <c r="A35" s="93">
        <v>26</v>
      </c>
      <c r="B35" s="100" t="s">
        <v>487</v>
      </c>
      <c r="C35" s="100" t="s">
        <v>220</v>
      </c>
      <c r="D35" s="99">
        <v>1154040382</v>
      </c>
      <c r="E35" s="93">
        <v>20</v>
      </c>
      <c r="F35" s="93">
        <v>25</v>
      </c>
      <c r="G35" s="93">
        <v>20</v>
      </c>
      <c r="H35" s="93">
        <v>15</v>
      </c>
      <c r="I35" s="93">
        <v>0</v>
      </c>
      <c r="J35" s="93">
        <v>0</v>
      </c>
      <c r="K35" s="93"/>
      <c r="L35" s="93"/>
      <c r="M35" s="93"/>
      <c r="N35" s="93"/>
      <c r="O35" s="97">
        <f t="shared" si="0"/>
        <v>80</v>
      </c>
      <c r="P35" s="93" t="str">
        <f t="shared" si="1"/>
        <v>Giỏi</v>
      </c>
    </row>
    <row r="36" spans="1:16" s="49" customFormat="1" ht="23.25" customHeight="1">
      <c r="A36" s="93">
        <v>27</v>
      </c>
      <c r="B36" s="100" t="s">
        <v>488</v>
      </c>
      <c r="C36" s="100" t="s">
        <v>220</v>
      </c>
      <c r="D36" s="99">
        <v>1154040391</v>
      </c>
      <c r="E36" s="93">
        <v>20</v>
      </c>
      <c r="F36" s="93">
        <v>25</v>
      </c>
      <c r="G36" s="93">
        <v>5</v>
      </c>
      <c r="H36" s="93">
        <v>15</v>
      </c>
      <c r="I36" s="93">
        <v>0</v>
      </c>
      <c r="J36" s="93">
        <v>0</v>
      </c>
      <c r="K36" s="93"/>
      <c r="L36" s="93"/>
      <c r="M36" s="93"/>
      <c r="N36" s="93"/>
      <c r="O36" s="97">
        <f t="shared" si="0"/>
        <v>65</v>
      </c>
      <c r="P36" s="93" t="str">
        <f t="shared" si="1"/>
        <v>Trung Bình Khá</v>
      </c>
    </row>
    <row r="37" spans="1:16" s="49" customFormat="1" ht="23.25" customHeight="1">
      <c r="A37" s="93">
        <v>28</v>
      </c>
      <c r="B37" s="100" t="s">
        <v>489</v>
      </c>
      <c r="C37" s="100" t="s">
        <v>462</v>
      </c>
      <c r="D37" s="99">
        <v>1154040427</v>
      </c>
      <c r="E37" s="93">
        <v>20</v>
      </c>
      <c r="F37" s="93">
        <v>20</v>
      </c>
      <c r="G37" s="93">
        <v>5</v>
      </c>
      <c r="H37" s="93">
        <v>15</v>
      </c>
      <c r="I37" s="93">
        <v>0</v>
      </c>
      <c r="J37" s="93">
        <v>0</v>
      </c>
      <c r="K37" s="93"/>
      <c r="L37" s="93"/>
      <c r="M37" s="93"/>
      <c r="N37" s="93"/>
      <c r="O37" s="97">
        <f t="shared" si="0"/>
        <v>60</v>
      </c>
      <c r="P37" s="93" t="str">
        <f t="shared" si="1"/>
        <v>Trung Bình Khá</v>
      </c>
    </row>
    <row r="38" spans="1:16" s="49" customFormat="1" ht="23.25" customHeight="1">
      <c r="A38" s="93">
        <v>29</v>
      </c>
      <c r="B38" s="100" t="s">
        <v>490</v>
      </c>
      <c r="C38" s="100" t="s">
        <v>169</v>
      </c>
      <c r="D38" s="99">
        <v>1154040436</v>
      </c>
      <c r="E38" s="93">
        <v>20</v>
      </c>
      <c r="F38" s="93">
        <v>25</v>
      </c>
      <c r="G38" s="93">
        <v>18</v>
      </c>
      <c r="H38" s="93">
        <v>15</v>
      </c>
      <c r="I38" s="93">
        <v>8</v>
      </c>
      <c r="J38" s="93">
        <v>0</v>
      </c>
      <c r="K38" s="93"/>
      <c r="L38" s="93"/>
      <c r="M38" s="93"/>
      <c r="N38" s="93"/>
      <c r="O38" s="97">
        <f t="shared" si="0"/>
        <v>86</v>
      </c>
      <c r="P38" s="93" t="str">
        <f t="shared" si="1"/>
        <v>Giỏi</v>
      </c>
    </row>
    <row r="39" spans="1:16" s="49" customFormat="1" ht="23.25" customHeight="1">
      <c r="A39" s="93">
        <v>30</v>
      </c>
      <c r="B39" s="100" t="s">
        <v>491</v>
      </c>
      <c r="C39" s="100" t="s">
        <v>169</v>
      </c>
      <c r="D39" s="99">
        <v>1154040438</v>
      </c>
      <c r="E39" s="93">
        <v>20</v>
      </c>
      <c r="F39" s="93">
        <v>25</v>
      </c>
      <c r="G39" s="93">
        <v>15</v>
      </c>
      <c r="H39" s="93">
        <v>15</v>
      </c>
      <c r="I39" s="93">
        <v>0</v>
      </c>
      <c r="J39" s="93">
        <v>0</v>
      </c>
      <c r="K39" s="93"/>
      <c r="L39" s="93"/>
      <c r="M39" s="93"/>
      <c r="N39" s="93"/>
      <c r="O39" s="97">
        <f t="shared" si="0"/>
        <v>75</v>
      </c>
      <c r="P39" s="93" t="str">
        <f t="shared" si="1"/>
        <v>Khá</v>
      </c>
    </row>
    <row r="40" spans="1:16" s="49" customFormat="1" ht="23.25" customHeight="1">
      <c r="A40" s="93">
        <v>31</v>
      </c>
      <c r="B40" s="100" t="s">
        <v>492</v>
      </c>
      <c r="C40" s="100" t="s">
        <v>128</v>
      </c>
      <c r="D40" s="99">
        <v>1154040482</v>
      </c>
      <c r="E40" s="93">
        <v>20</v>
      </c>
      <c r="F40" s="93">
        <v>25</v>
      </c>
      <c r="G40" s="93">
        <v>13</v>
      </c>
      <c r="H40" s="93">
        <v>15</v>
      </c>
      <c r="I40" s="93">
        <v>0</v>
      </c>
      <c r="J40" s="93">
        <v>0</v>
      </c>
      <c r="K40" s="93"/>
      <c r="L40" s="93"/>
      <c r="M40" s="93"/>
      <c r="N40" s="93"/>
      <c r="O40" s="97">
        <f t="shared" si="0"/>
        <v>73</v>
      </c>
      <c r="P40" s="93" t="str">
        <f t="shared" si="1"/>
        <v>Khá</v>
      </c>
    </row>
    <row r="41" spans="1:16" s="49" customFormat="1" ht="23.25" customHeight="1">
      <c r="A41" s="93">
        <v>32</v>
      </c>
      <c r="B41" s="100" t="s">
        <v>644</v>
      </c>
      <c r="C41" s="100" t="s">
        <v>128</v>
      </c>
      <c r="D41" s="99">
        <v>1154040486</v>
      </c>
      <c r="E41" s="93">
        <v>20</v>
      </c>
      <c r="F41" s="93">
        <v>25</v>
      </c>
      <c r="G41" s="93">
        <v>15</v>
      </c>
      <c r="H41" s="93">
        <v>15</v>
      </c>
      <c r="I41" s="93">
        <v>0</v>
      </c>
      <c r="J41" s="93">
        <v>0</v>
      </c>
      <c r="K41" s="93"/>
      <c r="L41" s="93"/>
      <c r="M41" s="93"/>
      <c r="N41" s="93"/>
      <c r="O41" s="97">
        <f t="shared" si="0"/>
        <v>75</v>
      </c>
      <c r="P41" s="93" t="str">
        <f t="shared" si="1"/>
        <v>Khá</v>
      </c>
    </row>
    <row r="42" spans="1:16" s="49" customFormat="1" ht="23.25" customHeight="1">
      <c r="A42" s="93">
        <v>33</v>
      </c>
      <c r="B42" s="100" t="s">
        <v>494</v>
      </c>
      <c r="C42" s="100" t="s">
        <v>425</v>
      </c>
      <c r="D42" s="99">
        <v>1154040523</v>
      </c>
      <c r="E42" s="93">
        <v>20</v>
      </c>
      <c r="F42" s="93">
        <v>25</v>
      </c>
      <c r="G42" s="93">
        <v>15</v>
      </c>
      <c r="H42" s="93">
        <v>15</v>
      </c>
      <c r="I42" s="93">
        <v>0</v>
      </c>
      <c r="J42" s="93">
        <v>0</v>
      </c>
      <c r="K42" s="93"/>
      <c r="L42" s="93"/>
      <c r="M42" s="93"/>
      <c r="N42" s="93">
        <v>2</v>
      </c>
      <c r="O42" s="97">
        <f t="shared" si="0"/>
        <v>73</v>
      </c>
      <c r="P42" s="93" t="str">
        <f t="shared" si="1"/>
        <v>Khá</v>
      </c>
    </row>
    <row r="43" spans="1:16" s="49" customFormat="1" ht="23.25" customHeight="1">
      <c r="A43" s="93">
        <v>34</v>
      </c>
      <c r="B43" s="100" t="s">
        <v>495</v>
      </c>
      <c r="C43" s="100" t="s">
        <v>137</v>
      </c>
      <c r="D43" s="99">
        <v>1154040544</v>
      </c>
      <c r="E43" s="93">
        <v>20</v>
      </c>
      <c r="F43" s="93">
        <v>25</v>
      </c>
      <c r="G43" s="93">
        <v>15</v>
      </c>
      <c r="H43" s="93">
        <v>15</v>
      </c>
      <c r="I43" s="93">
        <v>0</v>
      </c>
      <c r="J43" s="93">
        <v>0</v>
      </c>
      <c r="K43" s="93"/>
      <c r="L43" s="93"/>
      <c r="M43" s="93"/>
      <c r="N43" s="93"/>
      <c r="O43" s="97">
        <f t="shared" si="0"/>
        <v>75</v>
      </c>
      <c r="P43" s="93" t="str">
        <f t="shared" si="1"/>
        <v>Khá</v>
      </c>
    </row>
    <row r="44" spans="1:16" s="49" customFormat="1" ht="23.25" customHeight="1">
      <c r="A44" s="93">
        <v>35</v>
      </c>
      <c r="B44" s="100" t="s">
        <v>496</v>
      </c>
      <c r="C44" s="100" t="s">
        <v>172</v>
      </c>
      <c r="D44" s="99">
        <v>1154040555</v>
      </c>
      <c r="E44" s="93">
        <v>23</v>
      </c>
      <c r="F44" s="93">
        <v>25</v>
      </c>
      <c r="G44" s="93">
        <v>18</v>
      </c>
      <c r="H44" s="93">
        <v>15</v>
      </c>
      <c r="I44" s="93">
        <v>9</v>
      </c>
      <c r="J44" s="93">
        <v>0</v>
      </c>
      <c r="K44" s="93"/>
      <c r="L44" s="93"/>
      <c r="M44" s="93"/>
      <c r="N44" s="93"/>
      <c r="O44" s="97">
        <f t="shared" si="0"/>
        <v>90</v>
      </c>
      <c r="P44" s="93" t="str">
        <f t="shared" si="1"/>
        <v>Xuất Sắc</v>
      </c>
    </row>
    <row r="45" spans="1:16" s="49" customFormat="1" ht="23.25" customHeight="1">
      <c r="A45" s="93">
        <v>36</v>
      </c>
      <c r="B45" s="100" t="s">
        <v>497</v>
      </c>
      <c r="C45" s="100" t="s">
        <v>172</v>
      </c>
      <c r="D45" s="99">
        <v>1154040558</v>
      </c>
      <c r="E45" s="93">
        <v>20</v>
      </c>
      <c r="F45" s="93">
        <v>25</v>
      </c>
      <c r="G45" s="93">
        <v>15</v>
      </c>
      <c r="H45" s="93">
        <v>15</v>
      </c>
      <c r="I45" s="93">
        <v>0</v>
      </c>
      <c r="J45" s="93">
        <v>0</v>
      </c>
      <c r="K45" s="93"/>
      <c r="L45" s="93"/>
      <c r="M45" s="93"/>
      <c r="N45" s="93"/>
      <c r="O45" s="97">
        <f t="shared" si="0"/>
        <v>75</v>
      </c>
      <c r="P45" s="93" t="str">
        <f t="shared" si="1"/>
        <v>Khá</v>
      </c>
    </row>
    <row r="46" spans="1:16" s="49" customFormat="1" ht="23.25" customHeight="1">
      <c r="A46" s="93">
        <v>37</v>
      </c>
      <c r="B46" s="100" t="s">
        <v>475</v>
      </c>
      <c r="C46" s="100" t="s">
        <v>173</v>
      </c>
      <c r="D46" s="99">
        <v>1154040573</v>
      </c>
      <c r="E46" s="93">
        <v>23</v>
      </c>
      <c r="F46" s="93">
        <v>25</v>
      </c>
      <c r="G46" s="93">
        <v>18</v>
      </c>
      <c r="H46" s="93">
        <v>15</v>
      </c>
      <c r="I46" s="93">
        <v>8</v>
      </c>
      <c r="J46" s="93">
        <v>0</v>
      </c>
      <c r="K46" s="93"/>
      <c r="L46" s="93"/>
      <c r="M46" s="93"/>
      <c r="N46" s="93"/>
      <c r="O46" s="97">
        <f t="shared" si="0"/>
        <v>89</v>
      </c>
      <c r="P46" s="93" t="str">
        <f t="shared" si="1"/>
        <v>Giỏi</v>
      </c>
    </row>
    <row r="47" spans="1:16" s="49" customFormat="1" ht="23.25" customHeight="1">
      <c r="A47" s="93">
        <v>38</v>
      </c>
      <c r="B47" s="100" t="s">
        <v>232</v>
      </c>
      <c r="C47" s="100" t="s">
        <v>139</v>
      </c>
      <c r="D47" s="99">
        <v>1154040592</v>
      </c>
      <c r="E47" s="93">
        <v>20</v>
      </c>
      <c r="F47" s="93">
        <v>25</v>
      </c>
      <c r="G47" s="93">
        <v>18</v>
      </c>
      <c r="H47" s="93">
        <v>15</v>
      </c>
      <c r="I47" s="93">
        <v>8</v>
      </c>
      <c r="J47" s="93">
        <v>0</v>
      </c>
      <c r="K47" s="93"/>
      <c r="L47" s="93"/>
      <c r="M47" s="93"/>
      <c r="N47" s="93"/>
      <c r="O47" s="97">
        <f t="shared" si="0"/>
        <v>86</v>
      </c>
      <c r="P47" s="93" t="str">
        <f t="shared" si="1"/>
        <v>Giỏi</v>
      </c>
    </row>
    <row r="48" spans="1:16" s="49" customFormat="1" ht="23.25" customHeight="1">
      <c r="A48" s="93">
        <v>39</v>
      </c>
      <c r="B48" s="100" t="s">
        <v>498</v>
      </c>
      <c r="C48" s="100" t="s">
        <v>463</v>
      </c>
      <c r="D48" s="99">
        <v>1154040604</v>
      </c>
      <c r="E48" s="93">
        <v>20</v>
      </c>
      <c r="F48" s="93">
        <v>25</v>
      </c>
      <c r="G48" s="93">
        <v>15</v>
      </c>
      <c r="H48" s="93">
        <v>15</v>
      </c>
      <c r="I48" s="93">
        <v>9</v>
      </c>
      <c r="J48" s="93">
        <v>0</v>
      </c>
      <c r="K48" s="93"/>
      <c r="L48" s="93"/>
      <c r="M48" s="93"/>
      <c r="N48" s="93"/>
      <c r="O48" s="97">
        <f t="shared" si="0"/>
        <v>84</v>
      </c>
      <c r="P48" s="93" t="str">
        <f t="shared" si="1"/>
        <v>Giỏi</v>
      </c>
    </row>
    <row r="49" spans="1:16" s="49" customFormat="1" ht="23.25" customHeight="1">
      <c r="A49" s="93">
        <v>40</v>
      </c>
      <c r="B49" s="100" t="s">
        <v>499</v>
      </c>
      <c r="C49" s="100" t="s">
        <v>225</v>
      </c>
      <c r="D49" s="99">
        <v>1154040613</v>
      </c>
      <c r="E49" s="93">
        <v>20</v>
      </c>
      <c r="F49" s="93">
        <v>25</v>
      </c>
      <c r="G49" s="93">
        <v>15</v>
      </c>
      <c r="H49" s="93">
        <v>15</v>
      </c>
      <c r="I49" s="93">
        <v>0</v>
      </c>
      <c r="J49" s="93">
        <v>0</v>
      </c>
      <c r="K49" s="93"/>
      <c r="L49" s="93"/>
      <c r="M49" s="93"/>
      <c r="N49" s="93"/>
      <c r="O49" s="97">
        <f t="shared" si="0"/>
        <v>75</v>
      </c>
      <c r="P49" s="93" t="str">
        <f t="shared" si="1"/>
        <v>Khá</v>
      </c>
    </row>
    <row r="50" spans="1:16" s="49" customFormat="1" ht="23.25" customHeight="1">
      <c r="A50" s="93">
        <v>41</v>
      </c>
      <c r="B50" s="100" t="s">
        <v>500</v>
      </c>
      <c r="C50" s="100" t="s">
        <v>225</v>
      </c>
      <c r="D50" s="99">
        <v>1154040614</v>
      </c>
      <c r="E50" s="93">
        <v>20</v>
      </c>
      <c r="F50" s="93">
        <v>25</v>
      </c>
      <c r="G50" s="93">
        <v>5</v>
      </c>
      <c r="H50" s="93">
        <v>15</v>
      </c>
      <c r="I50" s="93">
        <v>0</v>
      </c>
      <c r="J50" s="93">
        <v>0</v>
      </c>
      <c r="K50" s="93"/>
      <c r="L50" s="93"/>
      <c r="M50" s="93"/>
      <c r="N50" s="93"/>
      <c r="O50" s="97">
        <f t="shared" si="0"/>
        <v>65</v>
      </c>
      <c r="P50" s="93" t="str">
        <f t="shared" si="1"/>
        <v>Trung Bình Khá</v>
      </c>
    </row>
    <row r="51" spans="1:16" s="49" customFormat="1" ht="23.25" customHeight="1">
      <c r="A51" s="93">
        <v>42</v>
      </c>
      <c r="B51" s="100" t="s">
        <v>501</v>
      </c>
      <c r="C51" s="100" t="s">
        <v>464</v>
      </c>
      <c r="D51" s="99">
        <v>1154040630</v>
      </c>
      <c r="E51" s="93">
        <v>20</v>
      </c>
      <c r="F51" s="93">
        <v>25</v>
      </c>
      <c r="G51" s="93">
        <v>5</v>
      </c>
      <c r="H51" s="93">
        <v>15</v>
      </c>
      <c r="I51" s="93">
        <v>0</v>
      </c>
      <c r="J51" s="93">
        <v>0</v>
      </c>
      <c r="K51" s="93"/>
      <c r="L51" s="93"/>
      <c r="M51" s="93"/>
      <c r="N51" s="93"/>
      <c r="O51" s="97">
        <f t="shared" si="0"/>
        <v>65</v>
      </c>
      <c r="P51" s="93" t="str">
        <f t="shared" si="1"/>
        <v>Trung Bình Khá</v>
      </c>
    </row>
    <row r="52" spans="1:16" s="49" customFormat="1" ht="23.25" customHeight="1">
      <c r="A52" s="93">
        <v>43</v>
      </c>
      <c r="B52" s="100" t="s">
        <v>502</v>
      </c>
      <c r="C52" s="100" t="s">
        <v>177</v>
      </c>
      <c r="D52" s="99">
        <v>1154040640</v>
      </c>
      <c r="E52" s="93">
        <v>20</v>
      </c>
      <c r="F52" s="93">
        <v>25</v>
      </c>
      <c r="G52" s="93">
        <v>15</v>
      </c>
      <c r="H52" s="93">
        <v>15</v>
      </c>
      <c r="I52" s="93">
        <v>0</v>
      </c>
      <c r="J52" s="93">
        <v>0</v>
      </c>
      <c r="K52" s="93"/>
      <c r="L52" s="93"/>
      <c r="M52" s="93"/>
      <c r="N52" s="93"/>
      <c r="O52" s="97">
        <f t="shared" si="0"/>
        <v>75</v>
      </c>
      <c r="P52" s="93" t="str">
        <f t="shared" si="1"/>
        <v>Khá</v>
      </c>
    </row>
    <row r="53" spans="1:16" s="49" customFormat="1" ht="23.25" customHeight="1">
      <c r="A53" s="93">
        <v>44</v>
      </c>
      <c r="B53" s="100" t="s">
        <v>503</v>
      </c>
      <c r="C53" s="100" t="s">
        <v>465</v>
      </c>
      <c r="D53" s="99">
        <v>1154040660</v>
      </c>
      <c r="E53" s="93">
        <v>20</v>
      </c>
      <c r="F53" s="93">
        <v>25</v>
      </c>
      <c r="G53" s="93">
        <v>15</v>
      </c>
      <c r="H53" s="93">
        <v>15</v>
      </c>
      <c r="I53" s="93">
        <v>0</v>
      </c>
      <c r="J53" s="93">
        <v>0</v>
      </c>
      <c r="K53" s="93"/>
      <c r="L53" s="93"/>
      <c r="M53" s="93"/>
      <c r="N53" s="93"/>
      <c r="O53" s="97">
        <f t="shared" si="0"/>
        <v>75</v>
      </c>
      <c r="P53" s="93" t="str">
        <f t="shared" si="1"/>
        <v>Khá</v>
      </c>
    </row>
    <row r="54" spans="1:16" s="49" customFormat="1" ht="23.25" customHeight="1">
      <c r="A54" s="93">
        <v>45</v>
      </c>
      <c r="B54" s="100" t="s">
        <v>504</v>
      </c>
      <c r="C54" s="100" t="s">
        <v>179</v>
      </c>
      <c r="D54" s="99">
        <v>1154040661</v>
      </c>
      <c r="E54" s="93">
        <v>20</v>
      </c>
      <c r="F54" s="93">
        <v>25</v>
      </c>
      <c r="G54" s="93">
        <v>13</v>
      </c>
      <c r="H54" s="93">
        <v>15</v>
      </c>
      <c r="I54" s="93">
        <v>0</v>
      </c>
      <c r="J54" s="93">
        <v>0</v>
      </c>
      <c r="K54" s="93"/>
      <c r="L54" s="93"/>
      <c r="M54" s="93"/>
      <c r="N54" s="93"/>
      <c r="O54" s="97">
        <f t="shared" si="0"/>
        <v>73</v>
      </c>
      <c r="P54" s="93" t="str">
        <f t="shared" si="1"/>
        <v>Khá</v>
      </c>
    </row>
    <row r="55" spans="1:16" s="49" customFormat="1" ht="23.25" customHeight="1">
      <c r="A55" s="93">
        <v>46</v>
      </c>
      <c r="B55" s="100" t="s">
        <v>437</v>
      </c>
      <c r="C55" s="100" t="s">
        <v>145</v>
      </c>
      <c r="D55" s="99">
        <v>1154040670</v>
      </c>
      <c r="E55" s="93">
        <v>20</v>
      </c>
      <c r="F55" s="93">
        <v>25</v>
      </c>
      <c r="G55" s="93">
        <v>20</v>
      </c>
      <c r="H55" s="93">
        <v>15</v>
      </c>
      <c r="I55" s="93">
        <v>0</v>
      </c>
      <c r="J55" s="93">
        <v>0</v>
      </c>
      <c r="K55" s="93"/>
      <c r="L55" s="93"/>
      <c r="M55" s="93"/>
      <c r="N55" s="93"/>
      <c r="O55" s="97">
        <f t="shared" si="0"/>
        <v>80</v>
      </c>
      <c r="P55" s="93" t="str">
        <f t="shared" si="1"/>
        <v>Giỏi</v>
      </c>
    </row>
    <row r="56" spans="1:18" s="50" customFormat="1" ht="23.25" customHeight="1">
      <c r="A56" s="49"/>
      <c r="B56" s="74"/>
      <c r="C56" s="7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9"/>
      <c r="R56" s="35"/>
    </row>
    <row r="57" spans="1:18" s="51" customFormat="1" ht="114.75" customHeight="1">
      <c r="A57" s="136" t="s">
        <v>81</v>
      </c>
      <c r="B57" s="137"/>
      <c r="C57" s="137"/>
      <c r="D57" s="137"/>
      <c r="E57" s="137"/>
      <c r="F57" s="45"/>
      <c r="G57" s="45"/>
      <c r="H57" s="45"/>
      <c r="I57" s="136" t="s">
        <v>14</v>
      </c>
      <c r="J57" s="137"/>
      <c r="K57" s="137"/>
      <c r="L57" s="137"/>
      <c r="M57" s="137"/>
      <c r="N57" s="137"/>
      <c r="O57" s="137"/>
      <c r="P57" s="137"/>
      <c r="Q57" s="49"/>
      <c r="R57" s="36"/>
    </row>
    <row r="58" spans="1:18" s="50" customFormat="1" ht="23.25" customHeight="1">
      <c r="A58" s="49"/>
      <c r="B58" s="74"/>
      <c r="C58" s="7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9"/>
      <c r="R58" s="39"/>
    </row>
    <row r="59" spans="2:18" s="49" customFormat="1" ht="16.5">
      <c r="B59" s="74"/>
      <c r="C59" s="7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R59" s="39"/>
    </row>
    <row r="60" spans="2:18" s="49" customFormat="1" ht="16.5">
      <c r="B60" s="74"/>
      <c r="C60" s="7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R60" s="39"/>
    </row>
    <row r="61" spans="2:18" s="49" customFormat="1" ht="16.5">
      <c r="B61" s="49" t="s">
        <v>82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R61" s="48"/>
    </row>
    <row r="62" spans="4:16" s="49" customFormat="1" ht="16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4:16" s="49" customFormat="1" ht="16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4:16" s="49" customFormat="1" ht="16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4:16" s="49" customFormat="1" ht="16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4:16" s="49" customFormat="1" ht="16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4:16" s="49" customFormat="1" ht="16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4:16" s="49" customFormat="1" ht="16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4:16" s="49" customFormat="1" ht="16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</sheetData>
  <sheetProtection/>
  <mergeCells count="16">
    <mergeCell ref="A57:E57"/>
    <mergeCell ref="I57:P57"/>
    <mergeCell ref="A8:A9"/>
    <mergeCell ref="D8:D9"/>
    <mergeCell ref="E8:J8"/>
    <mergeCell ref="L8:N8"/>
    <mergeCell ref="O8:O9"/>
    <mergeCell ref="K8:K9"/>
    <mergeCell ref="B8:C9"/>
    <mergeCell ref="A2:F2"/>
    <mergeCell ref="H2:Q2"/>
    <mergeCell ref="A3:F3"/>
    <mergeCell ref="H3:Q3"/>
    <mergeCell ref="A5:P5"/>
    <mergeCell ref="A6:P6"/>
    <mergeCell ref="P8:P9"/>
  </mergeCells>
  <printOptions/>
  <pageMargins left="0.34" right="0.26" top="0.43" bottom="0.52" header="0.2" footer="0.23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28">
      <selection activeCell="B50" sqref="B50"/>
    </sheetView>
  </sheetViews>
  <sheetFormatPr defaultColWidth="9.140625" defaultRowHeight="12.75"/>
  <cols>
    <col min="1" max="1" width="5.28125" style="80" customWidth="1"/>
    <col min="2" max="2" width="21.140625" style="86" bestFit="1" customWidth="1"/>
    <col min="3" max="3" width="7.7109375" style="86" bestFit="1" customWidth="1"/>
    <col min="4" max="4" width="14.28125" style="80" bestFit="1" customWidth="1"/>
    <col min="5" max="9" width="5.57421875" style="79" bestFit="1" customWidth="1"/>
    <col min="10" max="10" width="6.140625" style="79" bestFit="1" customWidth="1"/>
    <col min="11" max="11" width="8.421875" style="79" customWidth="1"/>
    <col min="12" max="12" width="10.28125" style="79" customWidth="1"/>
    <col min="13" max="14" width="8.8515625" style="79" customWidth="1"/>
    <col min="15" max="15" width="6.57421875" style="79" customWidth="1"/>
    <col min="16" max="16" width="15.57421875" style="80" bestFit="1" customWidth="1"/>
    <col min="17" max="16384" width="9.140625" style="80" customWidth="1"/>
  </cols>
  <sheetData>
    <row r="1" spans="1:9" ht="9.75" customHeight="1">
      <c r="A1" s="77"/>
      <c r="B1" s="78"/>
      <c r="C1" s="78"/>
      <c r="D1" s="77"/>
      <c r="E1" s="17"/>
      <c r="F1" s="17"/>
      <c r="G1" s="17"/>
      <c r="H1" s="17"/>
      <c r="I1" s="17"/>
    </row>
    <row r="2" spans="1:17" s="77" customFormat="1" ht="21.75" customHeight="1">
      <c r="A2" s="147" t="s">
        <v>12</v>
      </c>
      <c r="B2" s="147"/>
      <c r="C2" s="147"/>
      <c r="D2" s="147"/>
      <c r="E2" s="17"/>
      <c r="F2" s="17"/>
      <c r="G2" s="147" t="s">
        <v>0</v>
      </c>
      <c r="H2" s="147"/>
      <c r="I2" s="147"/>
      <c r="J2" s="147"/>
      <c r="K2" s="147"/>
      <c r="L2" s="147"/>
      <c r="M2" s="147"/>
      <c r="N2" s="147"/>
      <c r="O2" s="147"/>
      <c r="P2" s="147"/>
      <c r="Q2" s="18"/>
    </row>
    <row r="3" spans="1:17" s="77" customFormat="1" ht="21.75" customHeight="1">
      <c r="A3" s="147" t="s">
        <v>13</v>
      </c>
      <c r="B3" s="147"/>
      <c r="C3" s="147"/>
      <c r="D3" s="147"/>
      <c r="E3" s="17"/>
      <c r="F3" s="17"/>
      <c r="G3" s="147" t="s">
        <v>1</v>
      </c>
      <c r="H3" s="147"/>
      <c r="I3" s="147"/>
      <c r="J3" s="147"/>
      <c r="K3" s="147"/>
      <c r="L3" s="147"/>
      <c r="M3" s="147"/>
      <c r="N3" s="147"/>
      <c r="O3" s="147"/>
      <c r="P3" s="147"/>
      <c r="Q3" s="18"/>
    </row>
    <row r="4" spans="1:9" ht="15">
      <c r="A4" s="77"/>
      <c r="B4" s="78"/>
      <c r="C4" s="78"/>
      <c r="D4" s="77"/>
      <c r="E4" s="17"/>
      <c r="F4" s="17"/>
      <c r="G4" s="17"/>
      <c r="H4" s="17"/>
      <c r="I4" s="17"/>
    </row>
    <row r="5" spans="1:16" ht="21.75" customHeight="1">
      <c r="A5" s="148" t="s">
        <v>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6" ht="21.75" customHeight="1">
      <c r="A6" s="148" t="s">
        <v>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9" ht="15">
      <c r="A7" s="81"/>
      <c r="B7" s="82"/>
      <c r="C7" s="82"/>
      <c r="D7" s="81"/>
      <c r="E7" s="81"/>
      <c r="F7" s="81"/>
      <c r="G7" s="81"/>
      <c r="H7" s="81"/>
      <c r="I7" s="81"/>
    </row>
    <row r="8" spans="1:17" ht="24.75" customHeight="1">
      <c r="A8" s="149" t="s">
        <v>2</v>
      </c>
      <c r="B8" s="151" t="s">
        <v>83</v>
      </c>
      <c r="C8" s="152"/>
      <c r="D8" s="149" t="s">
        <v>4</v>
      </c>
      <c r="E8" s="155" t="s">
        <v>6</v>
      </c>
      <c r="F8" s="156"/>
      <c r="G8" s="156"/>
      <c r="H8" s="156"/>
      <c r="I8" s="156"/>
      <c r="J8" s="157"/>
      <c r="K8" s="161" t="s">
        <v>668</v>
      </c>
      <c r="L8" s="158" t="s">
        <v>16</v>
      </c>
      <c r="M8" s="159"/>
      <c r="N8" s="160"/>
      <c r="O8" s="161" t="s">
        <v>25</v>
      </c>
      <c r="P8" s="149" t="s">
        <v>5</v>
      </c>
      <c r="Q8" s="83"/>
    </row>
    <row r="9" spans="1:17" ht="66.75" customHeight="1">
      <c r="A9" s="150"/>
      <c r="B9" s="153"/>
      <c r="C9" s="154"/>
      <c r="D9" s="150"/>
      <c r="E9" s="19" t="s">
        <v>20</v>
      </c>
      <c r="F9" s="19" t="s">
        <v>21</v>
      </c>
      <c r="G9" s="19" t="s">
        <v>84</v>
      </c>
      <c r="H9" s="19" t="s">
        <v>29</v>
      </c>
      <c r="I9" s="19" t="s">
        <v>23</v>
      </c>
      <c r="J9" s="19" t="s">
        <v>30</v>
      </c>
      <c r="K9" s="150"/>
      <c r="L9" s="24" t="s">
        <v>17</v>
      </c>
      <c r="M9" s="24" t="s">
        <v>18</v>
      </c>
      <c r="N9" s="24" t="s">
        <v>19</v>
      </c>
      <c r="O9" s="162"/>
      <c r="P9" s="150"/>
      <c r="Q9" s="83"/>
    </row>
    <row r="10" spans="1:17" s="85" customFormat="1" ht="22.5" customHeight="1">
      <c r="A10" s="102">
        <v>1</v>
      </c>
      <c r="B10" s="103" t="s">
        <v>85</v>
      </c>
      <c r="C10" s="103" t="s">
        <v>86</v>
      </c>
      <c r="D10" s="104">
        <v>1154040050</v>
      </c>
      <c r="E10" s="102">
        <v>20</v>
      </c>
      <c r="F10" s="102">
        <v>25</v>
      </c>
      <c r="G10" s="102">
        <v>20</v>
      </c>
      <c r="H10" s="102">
        <v>15</v>
      </c>
      <c r="I10" s="102"/>
      <c r="J10" s="104"/>
      <c r="K10" s="104"/>
      <c r="L10" s="104"/>
      <c r="M10" s="104"/>
      <c r="N10" s="104"/>
      <c r="O10" s="105">
        <f>SUM(E10:I10)-SUM(L10:N10)</f>
        <v>80</v>
      </c>
      <c r="P10" s="102" t="str">
        <f aca="true" t="shared" si="0" ref="P10:P50">IF(O10&gt;89,"Xuất sắc",IF(O10&gt;79,"Tốt",IF(O10&gt;69,"Khá",IF(O10&gt;59,"Trung bình khá",IF(O10&gt;49,"Trung bình",IF(O10&gt;29,"Yếu","Kém"))))))</f>
        <v>Tốt</v>
      </c>
      <c r="Q10" s="84"/>
    </row>
    <row r="11" spans="1:17" s="85" customFormat="1" ht="22.5" customHeight="1">
      <c r="A11" s="102">
        <v>2</v>
      </c>
      <c r="B11" s="103" t="s">
        <v>87</v>
      </c>
      <c r="C11" s="103" t="s">
        <v>88</v>
      </c>
      <c r="D11" s="104">
        <v>1154040061</v>
      </c>
      <c r="E11" s="102">
        <v>25</v>
      </c>
      <c r="F11" s="102">
        <v>25</v>
      </c>
      <c r="G11" s="102">
        <v>20</v>
      </c>
      <c r="H11" s="102">
        <v>15</v>
      </c>
      <c r="I11" s="102">
        <v>10</v>
      </c>
      <c r="J11" s="104"/>
      <c r="K11" s="104"/>
      <c r="L11" s="104"/>
      <c r="M11" s="104"/>
      <c r="N11" s="104"/>
      <c r="O11" s="105">
        <f aca="true" t="shared" si="1" ref="O11:O50">SUM(E11:I11)-SUM(L11:N11)</f>
        <v>95</v>
      </c>
      <c r="P11" s="102" t="str">
        <f t="shared" si="0"/>
        <v>Xuất sắc</v>
      </c>
      <c r="Q11" s="84"/>
    </row>
    <row r="12" spans="1:17" s="85" customFormat="1" ht="22.5" customHeight="1">
      <c r="A12" s="102">
        <v>3</v>
      </c>
      <c r="B12" s="103" t="s">
        <v>89</v>
      </c>
      <c r="C12" s="103" t="s">
        <v>88</v>
      </c>
      <c r="D12" s="104">
        <v>1154040062</v>
      </c>
      <c r="E12" s="102">
        <v>20</v>
      </c>
      <c r="F12" s="102">
        <v>25</v>
      </c>
      <c r="G12" s="102">
        <v>20</v>
      </c>
      <c r="H12" s="102">
        <v>15</v>
      </c>
      <c r="I12" s="102"/>
      <c r="J12" s="104"/>
      <c r="K12" s="104"/>
      <c r="L12" s="104"/>
      <c r="M12" s="104"/>
      <c r="N12" s="104"/>
      <c r="O12" s="105">
        <f t="shared" si="1"/>
        <v>80</v>
      </c>
      <c r="P12" s="102" t="str">
        <f t="shared" si="0"/>
        <v>Tốt</v>
      </c>
      <c r="Q12" s="84"/>
    </row>
    <row r="13" spans="1:17" s="85" customFormat="1" ht="22.5" customHeight="1">
      <c r="A13" s="102">
        <v>4</v>
      </c>
      <c r="B13" s="103" t="s">
        <v>90</v>
      </c>
      <c r="C13" s="103" t="s">
        <v>91</v>
      </c>
      <c r="D13" s="104">
        <v>1154040070</v>
      </c>
      <c r="E13" s="102">
        <v>20</v>
      </c>
      <c r="F13" s="102">
        <v>25</v>
      </c>
      <c r="G13" s="102">
        <v>20</v>
      </c>
      <c r="H13" s="102">
        <v>15</v>
      </c>
      <c r="I13" s="102">
        <v>10</v>
      </c>
      <c r="J13" s="104"/>
      <c r="K13" s="104"/>
      <c r="L13" s="104"/>
      <c r="M13" s="104"/>
      <c r="N13" s="104"/>
      <c r="O13" s="105">
        <f t="shared" si="1"/>
        <v>90</v>
      </c>
      <c r="P13" s="102" t="str">
        <f t="shared" si="0"/>
        <v>Xuất sắc</v>
      </c>
      <c r="Q13" s="84"/>
    </row>
    <row r="14" spans="1:17" s="85" customFormat="1" ht="22.5" customHeight="1">
      <c r="A14" s="102">
        <v>5</v>
      </c>
      <c r="B14" s="106" t="s">
        <v>92</v>
      </c>
      <c r="C14" s="106" t="s">
        <v>93</v>
      </c>
      <c r="D14" s="102">
        <v>1154040087</v>
      </c>
      <c r="E14" s="102">
        <v>15</v>
      </c>
      <c r="F14" s="102">
        <v>25</v>
      </c>
      <c r="G14" s="102">
        <v>20</v>
      </c>
      <c r="H14" s="102">
        <v>15</v>
      </c>
      <c r="I14" s="102"/>
      <c r="J14" s="104"/>
      <c r="K14" s="104"/>
      <c r="L14" s="104"/>
      <c r="M14" s="104"/>
      <c r="N14" s="104"/>
      <c r="O14" s="105">
        <f t="shared" si="1"/>
        <v>75</v>
      </c>
      <c r="P14" s="102" t="str">
        <f t="shared" si="0"/>
        <v>Khá</v>
      </c>
      <c r="Q14" s="84"/>
    </row>
    <row r="15" spans="1:17" s="85" customFormat="1" ht="22.5" customHeight="1">
      <c r="A15" s="102">
        <v>6</v>
      </c>
      <c r="B15" s="106" t="s">
        <v>94</v>
      </c>
      <c r="C15" s="106" t="s">
        <v>93</v>
      </c>
      <c r="D15" s="102">
        <v>1154040090</v>
      </c>
      <c r="E15" s="102">
        <v>20</v>
      </c>
      <c r="F15" s="102">
        <v>25</v>
      </c>
      <c r="G15" s="102">
        <v>20</v>
      </c>
      <c r="H15" s="102">
        <v>15</v>
      </c>
      <c r="I15" s="102"/>
      <c r="J15" s="104"/>
      <c r="K15" s="104"/>
      <c r="L15" s="104"/>
      <c r="M15" s="104"/>
      <c r="N15" s="104"/>
      <c r="O15" s="105">
        <f t="shared" si="1"/>
        <v>80</v>
      </c>
      <c r="P15" s="102" t="str">
        <f t="shared" si="0"/>
        <v>Tốt</v>
      </c>
      <c r="Q15" s="84"/>
    </row>
    <row r="16" spans="1:17" s="85" customFormat="1" ht="22.5" customHeight="1">
      <c r="A16" s="102">
        <v>7</v>
      </c>
      <c r="B16" s="103" t="s">
        <v>95</v>
      </c>
      <c r="C16" s="103" t="s">
        <v>91</v>
      </c>
      <c r="D16" s="104">
        <v>1154040079</v>
      </c>
      <c r="E16" s="102">
        <v>20</v>
      </c>
      <c r="F16" s="102">
        <v>25</v>
      </c>
      <c r="G16" s="102">
        <v>15</v>
      </c>
      <c r="H16" s="102">
        <v>15</v>
      </c>
      <c r="I16" s="102"/>
      <c r="J16" s="104"/>
      <c r="K16" s="104"/>
      <c r="L16" s="104"/>
      <c r="M16" s="104"/>
      <c r="N16" s="104"/>
      <c r="O16" s="105">
        <f t="shared" si="1"/>
        <v>75</v>
      </c>
      <c r="P16" s="102" t="str">
        <f t="shared" si="0"/>
        <v>Khá</v>
      </c>
      <c r="Q16" s="84"/>
    </row>
    <row r="17" spans="1:17" s="85" customFormat="1" ht="22.5" customHeight="1">
      <c r="A17" s="102">
        <v>8</v>
      </c>
      <c r="B17" s="103" t="s">
        <v>96</v>
      </c>
      <c r="C17" s="103" t="s">
        <v>97</v>
      </c>
      <c r="D17" s="104">
        <v>1154040158</v>
      </c>
      <c r="E17" s="102">
        <v>20</v>
      </c>
      <c r="F17" s="102">
        <v>25</v>
      </c>
      <c r="G17" s="102">
        <v>20</v>
      </c>
      <c r="H17" s="102">
        <v>15</v>
      </c>
      <c r="I17" s="102"/>
      <c r="J17" s="104"/>
      <c r="K17" s="104"/>
      <c r="L17" s="104"/>
      <c r="M17" s="104">
        <v>2</v>
      </c>
      <c r="N17" s="104"/>
      <c r="O17" s="105">
        <f t="shared" si="1"/>
        <v>78</v>
      </c>
      <c r="P17" s="102" t="str">
        <f t="shared" si="0"/>
        <v>Khá</v>
      </c>
      <c r="Q17" s="84"/>
    </row>
    <row r="18" spans="1:17" s="85" customFormat="1" ht="22.5" customHeight="1">
      <c r="A18" s="102">
        <v>9</v>
      </c>
      <c r="B18" s="103" t="s">
        <v>98</v>
      </c>
      <c r="C18" s="103" t="s">
        <v>97</v>
      </c>
      <c r="D18" s="104">
        <v>1154040157</v>
      </c>
      <c r="E18" s="102">
        <v>25</v>
      </c>
      <c r="F18" s="102">
        <v>25</v>
      </c>
      <c r="G18" s="102">
        <v>20</v>
      </c>
      <c r="H18" s="102">
        <v>15</v>
      </c>
      <c r="I18" s="102">
        <v>10</v>
      </c>
      <c r="J18" s="104"/>
      <c r="K18" s="104"/>
      <c r="L18" s="104"/>
      <c r="M18" s="104"/>
      <c r="N18" s="104"/>
      <c r="O18" s="105">
        <f t="shared" si="1"/>
        <v>95</v>
      </c>
      <c r="P18" s="102" t="str">
        <f t="shared" si="0"/>
        <v>Xuất sắc</v>
      </c>
      <c r="Q18" s="84"/>
    </row>
    <row r="19" spans="1:17" s="85" customFormat="1" ht="22.5" customHeight="1">
      <c r="A19" s="102">
        <v>10</v>
      </c>
      <c r="B19" s="103" t="s">
        <v>677</v>
      </c>
      <c r="C19" s="103" t="s">
        <v>99</v>
      </c>
      <c r="D19" s="104">
        <v>1154040190</v>
      </c>
      <c r="E19" s="102">
        <v>30</v>
      </c>
      <c r="F19" s="102">
        <v>25</v>
      </c>
      <c r="G19" s="102">
        <v>20</v>
      </c>
      <c r="H19" s="102">
        <v>15</v>
      </c>
      <c r="I19" s="102"/>
      <c r="J19" s="104"/>
      <c r="K19" s="104"/>
      <c r="L19" s="104"/>
      <c r="M19" s="104"/>
      <c r="N19" s="104"/>
      <c r="O19" s="105">
        <f t="shared" si="1"/>
        <v>90</v>
      </c>
      <c r="P19" s="102" t="str">
        <f t="shared" si="0"/>
        <v>Xuất sắc</v>
      </c>
      <c r="Q19" s="84"/>
    </row>
    <row r="20" spans="1:17" s="85" customFormat="1" ht="22.5" customHeight="1">
      <c r="A20" s="102">
        <v>11</v>
      </c>
      <c r="B20" s="103" t="s">
        <v>100</v>
      </c>
      <c r="C20" s="103" t="s">
        <v>102</v>
      </c>
      <c r="D20" s="104">
        <v>1154040228</v>
      </c>
      <c r="E20" s="102">
        <v>20</v>
      </c>
      <c r="F20" s="102">
        <v>25</v>
      </c>
      <c r="G20" s="102">
        <v>20</v>
      </c>
      <c r="H20" s="102">
        <v>15</v>
      </c>
      <c r="I20" s="102"/>
      <c r="J20" s="104"/>
      <c r="K20" s="104"/>
      <c r="L20" s="104"/>
      <c r="M20" s="104"/>
      <c r="N20" s="104"/>
      <c r="O20" s="105">
        <f t="shared" si="1"/>
        <v>80</v>
      </c>
      <c r="P20" s="102" t="str">
        <f t="shared" si="0"/>
        <v>Tốt</v>
      </c>
      <c r="Q20" s="84"/>
    </row>
    <row r="21" spans="1:17" s="85" customFormat="1" ht="22.5" customHeight="1">
      <c r="A21" s="102">
        <v>12</v>
      </c>
      <c r="B21" s="103" t="s">
        <v>101</v>
      </c>
      <c r="C21" s="103" t="s">
        <v>102</v>
      </c>
      <c r="D21" s="104">
        <v>1154040232</v>
      </c>
      <c r="E21" s="102">
        <v>26</v>
      </c>
      <c r="F21" s="102">
        <v>25</v>
      </c>
      <c r="G21" s="102">
        <v>20</v>
      </c>
      <c r="H21" s="102">
        <v>15</v>
      </c>
      <c r="I21" s="102"/>
      <c r="J21" s="104"/>
      <c r="K21" s="104"/>
      <c r="L21" s="104"/>
      <c r="M21" s="104"/>
      <c r="N21" s="104"/>
      <c r="O21" s="105">
        <f t="shared" si="1"/>
        <v>86</v>
      </c>
      <c r="P21" s="102" t="str">
        <f t="shared" si="0"/>
        <v>Tốt</v>
      </c>
      <c r="Q21" s="84"/>
    </row>
    <row r="22" spans="1:17" s="85" customFormat="1" ht="22.5" customHeight="1">
      <c r="A22" s="102">
        <v>13</v>
      </c>
      <c r="B22" s="103" t="s">
        <v>103</v>
      </c>
      <c r="C22" s="103" t="s">
        <v>104</v>
      </c>
      <c r="D22" s="104">
        <v>1154040254</v>
      </c>
      <c r="E22" s="102">
        <v>20</v>
      </c>
      <c r="F22" s="102">
        <v>25</v>
      </c>
      <c r="G22" s="102">
        <v>20</v>
      </c>
      <c r="H22" s="102">
        <v>15</v>
      </c>
      <c r="I22" s="102"/>
      <c r="J22" s="104"/>
      <c r="K22" s="104"/>
      <c r="L22" s="104"/>
      <c r="M22" s="104"/>
      <c r="N22" s="104"/>
      <c r="O22" s="105">
        <f t="shared" si="1"/>
        <v>80</v>
      </c>
      <c r="P22" s="102" t="str">
        <f t="shared" si="0"/>
        <v>Tốt</v>
      </c>
      <c r="Q22" s="84"/>
    </row>
    <row r="23" spans="1:17" s="85" customFormat="1" ht="22.5" customHeight="1">
      <c r="A23" s="102">
        <v>14</v>
      </c>
      <c r="B23" s="103" t="s">
        <v>105</v>
      </c>
      <c r="C23" s="103" t="s">
        <v>106</v>
      </c>
      <c r="D23" s="104">
        <v>1154040279</v>
      </c>
      <c r="E23" s="102">
        <v>20</v>
      </c>
      <c r="F23" s="102">
        <v>21</v>
      </c>
      <c r="G23" s="102">
        <v>15</v>
      </c>
      <c r="H23" s="102">
        <v>15</v>
      </c>
      <c r="I23" s="102"/>
      <c r="J23" s="104"/>
      <c r="K23" s="104"/>
      <c r="L23" s="104"/>
      <c r="M23" s="104">
        <v>2</v>
      </c>
      <c r="N23" s="104">
        <v>2</v>
      </c>
      <c r="O23" s="105">
        <f t="shared" si="1"/>
        <v>67</v>
      </c>
      <c r="P23" s="102" t="str">
        <f t="shared" si="0"/>
        <v>Trung bình khá</v>
      </c>
      <c r="Q23" s="84"/>
    </row>
    <row r="24" spans="1:17" s="85" customFormat="1" ht="22.5" customHeight="1">
      <c r="A24" s="102">
        <v>15</v>
      </c>
      <c r="B24" s="103" t="s">
        <v>107</v>
      </c>
      <c r="C24" s="103" t="s">
        <v>106</v>
      </c>
      <c r="D24" s="104">
        <v>1154040290</v>
      </c>
      <c r="E24" s="102">
        <v>20</v>
      </c>
      <c r="F24" s="102">
        <v>25</v>
      </c>
      <c r="G24" s="102">
        <v>20</v>
      </c>
      <c r="H24" s="102">
        <v>15</v>
      </c>
      <c r="I24" s="102"/>
      <c r="J24" s="104"/>
      <c r="K24" s="104"/>
      <c r="L24" s="104"/>
      <c r="M24" s="104"/>
      <c r="N24" s="104"/>
      <c r="O24" s="105">
        <f t="shared" si="1"/>
        <v>80</v>
      </c>
      <c r="P24" s="102" t="str">
        <f t="shared" si="0"/>
        <v>Tốt</v>
      </c>
      <c r="Q24" s="84"/>
    </row>
    <row r="25" spans="1:17" s="85" customFormat="1" ht="22.5" customHeight="1">
      <c r="A25" s="102">
        <v>16</v>
      </c>
      <c r="B25" s="103" t="s">
        <v>108</v>
      </c>
      <c r="C25" s="103" t="s">
        <v>109</v>
      </c>
      <c r="D25" s="104">
        <v>1154040312</v>
      </c>
      <c r="E25" s="102">
        <v>20</v>
      </c>
      <c r="F25" s="102">
        <v>25</v>
      </c>
      <c r="G25" s="102">
        <v>20</v>
      </c>
      <c r="H25" s="102">
        <v>15</v>
      </c>
      <c r="I25" s="102"/>
      <c r="J25" s="104"/>
      <c r="K25" s="104"/>
      <c r="L25" s="104"/>
      <c r="M25" s="104"/>
      <c r="N25" s="104"/>
      <c r="O25" s="105">
        <f t="shared" si="1"/>
        <v>80</v>
      </c>
      <c r="P25" s="102" t="str">
        <f t="shared" si="0"/>
        <v>Tốt</v>
      </c>
      <c r="Q25" s="84"/>
    </row>
    <row r="26" spans="1:17" s="85" customFormat="1" ht="22.5" customHeight="1">
      <c r="A26" s="102">
        <v>17</v>
      </c>
      <c r="B26" s="103" t="s">
        <v>110</v>
      </c>
      <c r="C26" s="103" t="s">
        <v>111</v>
      </c>
      <c r="D26" s="104">
        <v>1154040317</v>
      </c>
      <c r="E26" s="102">
        <v>20</v>
      </c>
      <c r="F26" s="102">
        <v>25</v>
      </c>
      <c r="G26" s="102">
        <v>20</v>
      </c>
      <c r="H26" s="102">
        <v>15</v>
      </c>
      <c r="I26" s="102"/>
      <c r="J26" s="104"/>
      <c r="K26" s="104"/>
      <c r="L26" s="104"/>
      <c r="M26" s="104"/>
      <c r="N26" s="104"/>
      <c r="O26" s="105">
        <f t="shared" si="1"/>
        <v>80</v>
      </c>
      <c r="P26" s="102" t="str">
        <f t="shared" si="0"/>
        <v>Tốt</v>
      </c>
      <c r="Q26" s="84"/>
    </row>
    <row r="27" spans="1:17" s="85" customFormat="1" ht="22.5" customHeight="1">
      <c r="A27" s="102">
        <v>18</v>
      </c>
      <c r="B27" s="103" t="s">
        <v>100</v>
      </c>
      <c r="C27" s="103" t="s">
        <v>112</v>
      </c>
      <c r="D27" s="104">
        <v>1154040331</v>
      </c>
      <c r="E27" s="102">
        <v>25</v>
      </c>
      <c r="F27" s="102">
        <v>25</v>
      </c>
      <c r="G27" s="102">
        <v>20</v>
      </c>
      <c r="H27" s="102">
        <v>15</v>
      </c>
      <c r="I27" s="102"/>
      <c r="J27" s="104"/>
      <c r="K27" s="104"/>
      <c r="L27" s="104"/>
      <c r="M27" s="104"/>
      <c r="N27" s="104"/>
      <c r="O27" s="105">
        <f t="shared" si="1"/>
        <v>85</v>
      </c>
      <c r="P27" s="102" t="str">
        <f t="shared" si="0"/>
        <v>Tốt</v>
      </c>
      <c r="Q27" s="84"/>
    </row>
    <row r="28" spans="1:17" s="85" customFormat="1" ht="22.5" customHeight="1">
      <c r="A28" s="102">
        <v>19</v>
      </c>
      <c r="B28" s="103" t="s">
        <v>113</v>
      </c>
      <c r="C28" s="103" t="s">
        <v>112</v>
      </c>
      <c r="D28" s="104">
        <v>1154040333</v>
      </c>
      <c r="E28" s="102">
        <v>29</v>
      </c>
      <c r="F28" s="102">
        <v>25</v>
      </c>
      <c r="G28" s="102">
        <v>20</v>
      </c>
      <c r="H28" s="102">
        <v>15</v>
      </c>
      <c r="I28" s="102"/>
      <c r="J28" s="104"/>
      <c r="K28" s="104"/>
      <c r="L28" s="104"/>
      <c r="M28" s="104"/>
      <c r="N28" s="104"/>
      <c r="O28" s="105">
        <f t="shared" si="1"/>
        <v>89</v>
      </c>
      <c r="P28" s="102" t="str">
        <f t="shared" si="0"/>
        <v>Tốt</v>
      </c>
      <c r="Q28" s="84"/>
    </row>
    <row r="29" spans="1:17" s="85" customFormat="1" ht="22.5" customHeight="1">
      <c r="A29" s="102">
        <v>20</v>
      </c>
      <c r="B29" s="103" t="s">
        <v>114</v>
      </c>
      <c r="C29" s="103" t="s">
        <v>115</v>
      </c>
      <c r="D29" s="104">
        <v>1154040362</v>
      </c>
      <c r="E29" s="102">
        <v>20</v>
      </c>
      <c r="F29" s="102">
        <v>25</v>
      </c>
      <c r="G29" s="102">
        <v>20</v>
      </c>
      <c r="H29" s="102">
        <v>15</v>
      </c>
      <c r="I29" s="102"/>
      <c r="J29" s="104"/>
      <c r="K29" s="104"/>
      <c r="L29" s="104"/>
      <c r="M29" s="104"/>
      <c r="N29" s="104"/>
      <c r="O29" s="105">
        <f t="shared" si="1"/>
        <v>80</v>
      </c>
      <c r="P29" s="102" t="str">
        <f t="shared" si="0"/>
        <v>Tốt</v>
      </c>
      <c r="Q29" s="84"/>
    </row>
    <row r="30" spans="1:17" s="85" customFormat="1" ht="22.5" customHeight="1">
      <c r="A30" s="102">
        <v>21</v>
      </c>
      <c r="B30" s="103" t="s">
        <v>116</v>
      </c>
      <c r="C30" s="103" t="s">
        <v>117</v>
      </c>
      <c r="D30" s="104">
        <v>1154040379</v>
      </c>
      <c r="E30" s="102">
        <v>20</v>
      </c>
      <c r="F30" s="102">
        <v>25</v>
      </c>
      <c r="G30" s="102">
        <v>20</v>
      </c>
      <c r="H30" s="102">
        <v>15</v>
      </c>
      <c r="I30" s="102"/>
      <c r="J30" s="104"/>
      <c r="K30" s="104"/>
      <c r="L30" s="104"/>
      <c r="M30" s="104"/>
      <c r="N30" s="104"/>
      <c r="O30" s="105">
        <f t="shared" si="1"/>
        <v>80</v>
      </c>
      <c r="P30" s="102" t="str">
        <f t="shared" si="0"/>
        <v>Tốt</v>
      </c>
      <c r="Q30" s="84"/>
    </row>
    <row r="31" spans="1:17" s="85" customFormat="1" ht="22.5" customHeight="1">
      <c r="A31" s="102">
        <v>22</v>
      </c>
      <c r="B31" s="103" t="s">
        <v>118</v>
      </c>
      <c r="C31" s="103" t="s">
        <v>117</v>
      </c>
      <c r="D31" s="104">
        <v>1154040378</v>
      </c>
      <c r="E31" s="102">
        <v>20</v>
      </c>
      <c r="F31" s="102">
        <v>25</v>
      </c>
      <c r="G31" s="102">
        <v>15</v>
      </c>
      <c r="H31" s="102">
        <v>15</v>
      </c>
      <c r="I31" s="102"/>
      <c r="J31" s="104"/>
      <c r="K31" s="104"/>
      <c r="L31" s="104"/>
      <c r="M31" s="104"/>
      <c r="N31" s="104"/>
      <c r="O31" s="105">
        <f t="shared" si="1"/>
        <v>75</v>
      </c>
      <c r="P31" s="102" t="str">
        <f t="shared" si="0"/>
        <v>Khá</v>
      </c>
      <c r="Q31" s="84"/>
    </row>
    <row r="32" spans="1:17" s="85" customFormat="1" ht="22.5" customHeight="1">
      <c r="A32" s="102">
        <v>23</v>
      </c>
      <c r="B32" s="103" t="s">
        <v>119</v>
      </c>
      <c r="C32" s="103" t="s">
        <v>120</v>
      </c>
      <c r="D32" s="104">
        <v>1154040403</v>
      </c>
      <c r="E32" s="102">
        <v>20</v>
      </c>
      <c r="F32" s="102">
        <v>25</v>
      </c>
      <c r="G32" s="102">
        <v>15</v>
      </c>
      <c r="H32" s="102">
        <v>15</v>
      </c>
      <c r="I32" s="102"/>
      <c r="J32" s="104"/>
      <c r="K32" s="104"/>
      <c r="L32" s="104"/>
      <c r="M32" s="104"/>
      <c r="N32" s="104"/>
      <c r="O32" s="105">
        <f t="shared" si="1"/>
        <v>75</v>
      </c>
      <c r="P32" s="102" t="str">
        <f t="shared" si="0"/>
        <v>Khá</v>
      </c>
      <c r="Q32" s="84"/>
    </row>
    <row r="33" spans="1:17" s="85" customFormat="1" ht="22.5" customHeight="1">
      <c r="A33" s="102">
        <v>24</v>
      </c>
      <c r="B33" s="103" t="s">
        <v>678</v>
      </c>
      <c r="C33" s="103" t="s">
        <v>120</v>
      </c>
      <c r="D33" s="104">
        <v>1154040398</v>
      </c>
      <c r="E33" s="102">
        <v>29</v>
      </c>
      <c r="F33" s="102">
        <v>25</v>
      </c>
      <c r="G33" s="102">
        <v>20</v>
      </c>
      <c r="H33" s="102">
        <v>15</v>
      </c>
      <c r="I33" s="102">
        <v>10</v>
      </c>
      <c r="J33" s="104"/>
      <c r="K33" s="104"/>
      <c r="L33" s="104"/>
      <c r="M33" s="104"/>
      <c r="N33" s="104"/>
      <c r="O33" s="105">
        <f t="shared" si="1"/>
        <v>99</v>
      </c>
      <c r="P33" s="102" t="str">
        <f t="shared" si="0"/>
        <v>Xuất sắc</v>
      </c>
      <c r="Q33" s="84"/>
    </row>
    <row r="34" spans="1:17" s="85" customFormat="1" ht="22.5" customHeight="1">
      <c r="A34" s="102">
        <v>25</v>
      </c>
      <c r="B34" s="103" t="s">
        <v>121</v>
      </c>
      <c r="C34" s="103" t="s">
        <v>169</v>
      </c>
      <c r="D34" s="104">
        <v>1154040440</v>
      </c>
      <c r="E34" s="102">
        <v>20</v>
      </c>
      <c r="F34" s="102">
        <v>25</v>
      </c>
      <c r="G34" s="102">
        <v>16</v>
      </c>
      <c r="H34" s="102">
        <v>15</v>
      </c>
      <c r="I34" s="102"/>
      <c r="J34" s="104"/>
      <c r="K34" s="104"/>
      <c r="L34" s="104"/>
      <c r="M34" s="104"/>
      <c r="N34" s="104"/>
      <c r="O34" s="105">
        <f t="shared" si="1"/>
        <v>76</v>
      </c>
      <c r="P34" s="102" t="str">
        <f t="shared" si="0"/>
        <v>Khá</v>
      </c>
      <c r="Q34" s="84"/>
    </row>
    <row r="35" spans="1:17" s="85" customFormat="1" ht="22.5" customHeight="1">
      <c r="A35" s="102">
        <v>26</v>
      </c>
      <c r="B35" s="103" t="s">
        <v>122</v>
      </c>
      <c r="C35" s="103" t="s">
        <v>123</v>
      </c>
      <c r="D35" s="104">
        <v>1154040463</v>
      </c>
      <c r="E35" s="102">
        <v>20</v>
      </c>
      <c r="F35" s="102">
        <v>25</v>
      </c>
      <c r="G35" s="102">
        <v>20</v>
      </c>
      <c r="H35" s="102">
        <v>15</v>
      </c>
      <c r="I35" s="102"/>
      <c r="J35" s="104"/>
      <c r="K35" s="104"/>
      <c r="L35" s="104"/>
      <c r="M35" s="104"/>
      <c r="N35" s="104"/>
      <c r="O35" s="105">
        <f t="shared" si="1"/>
        <v>80</v>
      </c>
      <c r="P35" s="102" t="str">
        <f t="shared" si="0"/>
        <v>Tốt</v>
      </c>
      <c r="Q35" s="84"/>
    </row>
    <row r="36" spans="1:17" s="85" customFormat="1" ht="22.5" customHeight="1">
      <c r="A36" s="102">
        <v>27</v>
      </c>
      <c r="B36" s="103" t="s">
        <v>124</v>
      </c>
      <c r="C36" s="103" t="s">
        <v>123</v>
      </c>
      <c r="D36" s="104">
        <v>1154040462</v>
      </c>
      <c r="E36" s="102">
        <v>29</v>
      </c>
      <c r="F36" s="102">
        <v>25</v>
      </c>
      <c r="G36" s="102">
        <v>20</v>
      </c>
      <c r="H36" s="102">
        <v>15</v>
      </c>
      <c r="I36" s="102">
        <v>10</v>
      </c>
      <c r="J36" s="104"/>
      <c r="K36" s="104"/>
      <c r="L36" s="104"/>
      <c r="M36" s="104"/>
      <c r="N36" s="104"/>
      <c r="O36" s="105">
        <f t="shared" si="1"/>
        <v>99</v>
      </c>
      <c r="P36" s="102" t="str">
        <f t="shared" si="0"/>
        <v>Xuất sắc</v>
      </c>
      <c r="Q36" s="84"/>
    </row>
    <row r="37" spans="1:17" s="85" customFormat="1" ht="22.5" customHeight="1">
      <c r="A37" s="102">
        <v>28</v>
      </c>
      <c r="B37" s="103" t="s">
        <v>125</v>
      </c>
      <c r="C37" s="103" t="s">
        <v>126</v>
      </c>
      <c r="D37" s="104">
        <v>1154040492</v>
      </c>
      <c r="E37" s="102">
        <v>20</v>
      </c>
      <c r="F37" s="102">
        <v>25</v>
      </c>
      <c r="G37" s="102">
        <v>14</v>
      </c>
      <c r="H37" s="102">
        <v>15</v>
      </c>
      <c r="I37" s="102"/>
      <c r="J37" s="104"/>
      <c r="K37" s="104"/>
      <c r="L37" s="104"/>
      <c r="M37" s="104"/>
      <c r="N37" s="104"/>
      <c r="O37" s="105">
        <f t="shared" si="1"/>
        <v>74</v>
      </c>
      <c r="P37" s="102" t="str">
        <f t="shared" si="0"/>
        <v>Khá</v>
      </c>
      <c r="Q37" s="84"/>
    </row>
    <row r="38" spans="1:17" s="85" customFormat="1" ht="22.5" customHeight="1">
      <c r="A38" s="102">
        <v>29</v>
      </c>
      <c r="B38" s="103" t="s">
        <v>127</v>
      </c>
      <c r="C38" s="103" t="s">
        <v>128</v>
      </c>
      <c r="D38" s="104">
        <v>1154040487</v>
      </c>
      <c r="E38" s="102">
        <v>20</v>
      </c>
      <c r="F38" s="102">
        <v>25</v>
      </c>
      <c r="G38" s="102">
        <v>20</v>
      </c>
      <c r="H38" s="102">
        <v>15</v>
      </c>
      <c r="I38" s="102"/>
      <c r="J38" s="104"/>
      <c r="K38" s="104"/>
      <c r="L38" s="104"/>
      <c r="M38" s="104"/>
      <c r="N38" s="104"/>
      <c r="O38" s="105">
        <f t="shared" si="1"/>
        <v>80</v>
      </c>
      <c r="P38" s="102" t="str">
        <f t="shared" si="0"/>
        <v>Tốt</v>
      </c>
      <c r="Q38" s="84"/>
    </row>
    <row r="39" spans="1:17" s="85" customFormat="1" ht="22.5" customHeight="1">
      <c r="A39" s="102">
        <v>30</v>
      </c>
      <c r="B39" s="103" t="s">
        <v>679</v>
      </c>
      <c r="C39" s="103" t="s">
        <v>129</v>
      </c>
      <c r="D39" s="104">
        <v>1154040495</v>
      </c>
      <c r="E39" s="102">
        <v>25</v>
      </c>
      <c r="F39" s="102">
        <v>25</v>
      </c>
      <c r="G39" s="102">
        <v>20</v>
      </c>
      <c r="H39" s="102">
        <v>15</v>
      </c>
      <c r="I39" s="102"/>
      <c r="J39" s="104"/>
      <c r="K39" s="104"/>
      <c r="L39" s="104"/>
      <c r="M39" s="104"/>
      <c r="N39" s="104"/>
      <c r="O39" s="105">
        <f t="shared" si="1"/>
        <v>85</v>
      </c>
      <c r="P39" s="102" t="str">
        <f t="shared" si="0"/>
        <v>Tốt</v>
      </c>
      <c r="Q39" s="84"/>
    </row>
    <row r="40" spans="1:17" s="85" customFormat="1" ht="22.5" customHeight="1">
      <c r="A40" s="102">
        <v>32</v>
      </c>
      <c r="B40" s="103" t="s">
        <v>130</v>
      </c>
      <c r="C40" s="103" t="s">
        <v>129</v>
      </c>
      <c r="D40" s="104">
        <v>1154040510</v>
      </c>
      <c r="E40" s="102">
        <v>25</v>
      </c>
      <c r="F40" s="102">
        <v>25</v>
      </c>
      <c r="G40" s="102">
        <v>20</v>
      </c>
      <c r="H40" s="102">
        <v>15</v>
      </c>
      <c r="I40" s="102"/>
      <c r="J40" s="104"/>
      <c r="K40" s="104"/>
      <c r="L40" s="104"/>
      <c r="M40" s="104"/>
      <c r="N40" s="104"/>
      <c r="O40" s="105">
        <f t="shared" si="1"/>
        <v>85</v>
      </c>
      <c r="P40" s="102" t="str">
        <f t="shared" si="0"/>
        <v>Tốt</v>
      </c>
      <c r="Q40" s="84"/>
    </row>
    <row r="41" spans="1:17" s="85" customFormat="1" ht="22.5" customHeight="1">
      <c r="A41" s="102">
        <v>33</v>
      </c>
      <c r="B41" s="103" t="s">
        <v>131</v>
      </c>
      <c r="C41" s="103" t="s">
        <v>132</v>
      </c>
      <c r="D41" s="104">
        <v>1154040562</v>
      </c>
      <c r="E41" s="102">
        <v>20</v>
      </c>
      <c r="F41" s="102">
        <v>25</v>
      </c>
      <c r="G41" s="102">
        <v>20</v>
      </c>
      <c r="H41" s="102">
        <v>15</v>
      </c>
      <c r="I41" s="102"/>
      <c r="J41" s="104"/>
      <c r="K41" s="104"/>
      <c r="L41" s="104"/>
      <c r="M41" s="104"/>
      <c r="N41" s="104"/>
      <c r="O41" s="105">
        <f t="shared" si="1"/>
        <v>80</v>
      </c>
      <c r="P41" s="102" t="str">
        <f t="shared" si="0"/>
        <v>Tốt</v>
      </c>
      <c r="Q41" s="84"/>
    </row>
    <row r="42" spans="1:17" s="85" customFormat="1" ht="22.5" customHeight="1">
      <c r="A42" s="102">
        <v>34</v>
      </c>
      <c r="B42" s="103" t="s">
        <v>133</v>
      </c>
      <c r="C42" s="103" t="s">
        <v>134</v>
      </c>
      <c r="D42" s="104">
        <v>1154040545</v>
      </c>
      <c r="E42" s="102">
        <v>30</v>
      </c>
      <c r="F42" s="102">
        <v>19</v>
      </c>
      <c r="G42" s="102">
        <v>20</v>
      </c>
      <c r="H42" s="102">
        <v>15</v>
      </c>
      <c r="I42" s="102">
        <v>10</v>
      </c>
      <c r="J42" s="104"/>
      <c r="K42" s="104"/>
      <c r="L42" s="104"/>
      <c r="M42" s="104">
        <v>2</v>
      </c>
      <c r="N42" s="104"/>
      <c r="O42" s="105">
        <f t="shared" si="1"/>
        <v>92</v>
      </c>
      <c r="P42" s="102" t="str">
        <f t="shared" si="0"/>
        <v>Xuất sắc</v>
      </c>
      <c r="Q42" s="84"/>
    </row>
    <row r="43" spans="1:17" s="85" customFormat="1" ht="22.5" customHeight="1">
      <c r="A43" s="102">
        <v>35</v>
      </c>
      <c r="B43" s="103" t="s">
        <v>135</v>
      </c>
      <c r="C43" s="103" t="s">
        <v>134</v>
      </c>
      <c r="D43" s="104">
        <v>1154040535</v>
      </c>
      <c r="E43" s="102">
        <v>25</v>
      </c>
      <c r="F43" s="102">
        <v>25</v>
      </c>
      <c r="G43" s="102">
        <v>20</v>
      </c>
      <c r="H43" s="102">
        <v>15</v>
      </c>
      <c r="I43" s="102"/>
      <c r="J43" s="104"/>
      <c r="K43" s="104"/>
      <c r="L43" s="104"/>
      <c r="M43" s="104"/>
      <c r="N43" s="104"/>
      <c r="O43" s="105">
        <f t="shared" si="1"/>
        <v>85</v>
      </c>
      <c r="P43" s="102" t="str">
        <f t="shared" si="0"/>
        <v>Tốt</v>
      </c>
      <c r="Q43" s="84"/>
    </row>
    <row r="44" spans="1:17" s="85" customFormat="1" ht="22.5" customHeight="1">
      <c r="A44" s="102">
        <v>37</v>
      </c>
      <c r="B44" s="103" t="s">
        <v>136</v>
      </c>
      <c r="C44" s="103" t="s">
        <v>137</v>
      </c>
      <c r="D44" s="107">
        <v>1154040543</v>
      </c>
      <c r="E44" s="102">
        <v>20</v>
      </c>
      <c r="F44" s="102">
        <v>25</v>
      </c>
      <c r="G44" s="102">
        <v>16</v>
      </c>
      <c r="H44" s="102">
        <v>15</v>
      </c>
      <c r="I44" s="102"/>
      <c r="J44" s="104"/>
      <c r="K44" s="104"/>
      <c r="L44" s="104"/>
      <c r="M44" s="104"/>
      <c r="N44" s="104"/>
      <c r="O44" s="105">
        <f t="shared" si="1"/>
        <v>76</v>
      </c>
      <c r="P44" s="102" t="str">
        <f t="shared" si="0"/>
        <v>Khá</v>
      </c>
      <c r="Q44" s="84"/>
    </row>
    <row r="45" spans="1:17" s="85" customFormat="1" ht="22.5" customHeight="1">
      <c r="A45" s="102">
        <v>38</v>
      </c>
      <c r="B45" s="103" t="s">
        <v>138</v>
      </c>
      <c r="C45" s="103" t="s">
        <v>139</v>
      </c>
      <c r="D45" s="104">
        <v>1154040586</v>
      </c>
      <c r="E45" s="102">
        <v>25</v>
      </c>
      <c r="F45" s="102">
        <v>25</v>
      </c>
      <c r="G45" s="102">
        <v>20</v>
      </c>
      <c r="H45" s="102">
        <v>15</v>
      </c>
      <c r="I45" s="102"/>
      <c r="J45" s="104"/>
      <c r="K45" s="104"/>
      <c r="L45" s="104"/>
      <c r="M45" s="104"/>
      <c r="N45" s="104"/>
      <c r="O45" s="105">
        <f t="shared" si="1"/>
        <v>85</v>
      </c>
      <c r="P45" s="102" t="str">
        <f t="shared" si="0"/>
        <v>Tốt</v>
      </c>
      <c r="Q45" s="84"/>
    </row>
    <row r="46" spans="1:17" s="85" customFormat="1" ht="22.5" customHeight="1">
      <c r="A46" s="102">
        <v>39</v>
      </c>
      <c r="B46" s="103" t="s">
        <v>140</v>
      </c>
      <c r="C46" s="103" t="s">
        <v>139</v>
      </c>
      <c r="D46" s="104">
        <v>1154040596</v>
      </c>
      <c r="E46" s="102">
        <v>21</v>
      </c>
      <c r="F46" s="102">
        <v>25</v>
      </c>
      <c r="G46" s="102">
        <v>20</v>
      </c>
      <c r="H46" s="102">
        <v>15</v>
      </c>
      <c r="I46" s="102"/>
      <c r="J46" s="104"/>
      <c r="K46" s="104"/>
      <c r="L46" s="104"/>
      <c r="M46" s="104"/>
      <c r="N46" s="104"/>
      <c r="O46" s="105">
        <f t="shared" si="1"/>
        <v>81</v>
      </c>
      <c r="P46" s="102" t="str">
        <f t="shared" si="0"/>
        <v>Tốt</v>
      </c>
      <c r="Q46" s="84"/>
    </row>
    <row r="47" spans="1:17" s="85" customFormat="1" ht="22.5" customHeight="1">
      <c r="A47" s="102">
        <v>40</v>
      </c>
      <c r="B47" s="103" t="s">
        <v>141</v>
      </c>
      <c r="C47" s="103" t="s">
        <v>139</v>
      </c>
      <c r="D47" s="104">
        <v>1154040578</v>
      </c>
      <c r="E47" s="102">
        <v>20</v>
      </c>
      <c r="F47" s="102">
        <v>25</v>
      </c>
      <c r="G47" s="102">
        <v>20</v>
      </c>
      <c r="H47" s="102">
        <v>15</v>
      </c>
      <c r="I47" s="102">
        <v>10</v>
      </c>
      <c r="J47" s="104"/>
      <c r="K47" s="104"/>
      <c r="L47" s="104"/>
      <c r="M47" s="104"/>
      <c r="N47" s="104"/>
      <c r="O47" s="105">
        <f t="shared" si="1"/>
        <v>90</v>
      </c>
      <c r="P47" s="102" t="str">
        <f t="shared" si="0"/>
        <v>Xuất sắc</v>
      </c>
      <c r="Q47" s="84"/>
    </row>
    <row r="48" spans="1:17" s="85" customFormat="1" ht="22.5" customHeight="1">
      <c r="A48" s="102">
        <v>41</v>
      </c>
      <c r="B48" s="103" t="s">
        <v>142</v>
      </c>
      <c r="C48" s="103" t="s">
        <v>143</v>
      </c>
      <c r="D48" s="104">
        <v>1154040647</v>
      </c>
      <c r="E48" s="102">
        <v>20</v>
      </c>
      <c r="F48" s="102">
        <v>25</v>
      </c>
      <c r="G48" s="102">
        <v>20</v>
      </c>
      <c r="H48" s="102">
        <v>15</v>
      </c>
      <c r="I48" s="102"/>
      <c r="J48" s="104"/>
      <c r="K48" s="104"/>
      <c r="L48" s="104"/>
      <c r="M48" s="104"/>
      <c r="N48" s="104"/>
      <c r="O48" s="105">
        <f t="shared" si="1"/>
        <v>80</v>
      </c>
      <c r="P48" s="102" t="str">
        <f t="shared" si="0"/>
        <v>Tốt</v>
      </c>
      <c r="Q48" s="84"/>
    </row>
    <row r="49" spans="1:17" s="85" customFormat="1" ht="22.5" customHeight="1">
      <c r="A49" s="102">
        <v>42</v>
      </c>
      <c r="B49" s="103" t="s">
        <v>144</v>
      </c>
      <c r="C49" s="103" t="s">
        <v>145</v>
      </c>
      <c r="D49" s="108">
        <v>1154040675</v>
      </c>
      <c r="E49" s="102">
        <v>20</v>
      </c>
      <c r="F49" s="102">
        <v>25</v>
      </c>
      <c r="G49" s="102">
        <v>15</v>
      </c>
      <c r="H49" s="102">
        <v>15</v>
      </c>
      <c r="I49" s="102"/>
      <c r="J49" s="104"/>
      <c r="K49" s="104"/>
      <c r="L49" s="104">
        <v>5</v>
      </c>
      <c r="M49" s="104"/>
      <c r="N49" s="104"/>
      <c r="O49" s="105">
        <f t="shared" si="1"/>
        <v>70</v>
      </c>
      <c r="P49" s="102" t="str">
        <f t="shared" si="0"/>
        <v>Khá</v>
      </c>
      <c r="Q49" s="84"/>
    </row>
    <row r="50" spans="1:17" s="85" customFormat="1" ht="22.5" customHeight="1">
      <c r="A50" s="102">
        <v>43</v>
      </c>
      <c r="B50" s="103" t="s">
        <v>680</v>
      </c>
      <c r="C50" s="103" t="s">
        <v>146</v>
      </c>
      <c r="D50" s="104">
        <v>1154040683</v>
      </c>
      <c r="E50" s="102">
        <v>20</v>
      </c>
      <c r="F50" s="102">
        <v>21</v>
      </c>
      <c r="G50" s="102">
        <v>20</v>
      </c>
      <c r="H50" s="102">
        <v>15</v>
      </c>
      <c r="I50" s="102"/>
      <c r="J50" s="104"/>
      <c r="K50" s="104"/>
      <c r="L50" s="104"/>
      <c r="M50" s="104"/>
      <c r="N50" s="104"/>
      <c r="O50" s="105">
        <f t="shared" si="1"/>
        <v>76</v>
      </c>
      <c r="P50" s="102" t="str">
        <f t="shared" si="0"/>
        <v>Khá</v>
      </c>
      <c r="Q50" s="84"/>
    </row>
    <row r="51" s="77" customFormat="1" ht="15">
      <c r="C51" s="78"/>
    </row>
    <row r="52" spans="1:16" s="77" customFormat="1" ht="108" customHeight="1">
      <c r="A52" s="121" t="s">
        <v>147</v>
      </c>
      <c r="B52" s="122"/>
      <c r="C52" s="122"/>
      <c r="D52" s="122"/>
      <c r="I52" s="121" t="s">
        <v>14</v>
      </c>
      <c r="J52" s="122"/>
      <c r="K52" s="122"/>
      <c r="L52" s="122"/>
      <c r="M52" s="122"/>
      <c r="N52" s="122"/>
      <c r="O52" s="122"/>
      <c r="P52" s="122"/>
    </row>
    <row r="53" s="77" customFormat="1" ht="15">
      <c r="C53" s="78"/>
    </row>
    <row r="54" s="77" customFormat="1" ht="15">
      <c r="C54" s="78"/>
    </row>
    <row r="55" s="77" customFormat="1" ht="15">
      <c r="C55" s="78"/>
    </row>
    <row r="56" s="77" customFormat="1" ht="15">
      <c r="C56" s="78"/>
    </row>
  </sheetData>
  <sheetProtection/>
  <mergeCells count="16">
    <mergeCell ref="P8:P9"/>
    <mergeCell ref="A52:D52"/>
    <mergeCell ref="I52:P52"/>
    <mergeCell ref="A8:A9"/>
    <mergeCell ref="B8:C9"/>
    <mergeCell ref="D8:D9"/>
    <mergeCell ref="E8:J8"/>
    <mergeCell ref="L8:N8"/>
    <mergeCell ref="O8:O9"/>
    <mergeCell ref="K8:K9"/>
    <mergeCell ref="A2:D2"/>
    <mergeCell ref="G2:P2"/>
    <mergeCell ref="A3:D3"/>
    <mergeCell ref="G3:P3"/>
    <mergeCell ref="A5:P5"/>
    <mergeCell ref="A6:P6"/>
  </mergeCells>
  <printOptions/>
  <pageMargins left="0.4" right="0.4" top="0.77" bottom="0.67" header="0.5" footer="0.34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25">
      <selection activeCell="J44" sqref="J44"/>
    </sheetView>
  </sheetViews>
  <sheetFormatPr defaultColWidth="9.140625" defaultRowHeight="12.75"/>
  <cols>
    <col min="1" max="1" width="5.57421875" style="20" customWidth="1"/>
    <col min="2" max="2" width="21.7109375" style="20" customWidth="1"/>
    <col min="3" max="3" width="8.28125" style="20" bestFit="1" customWidth="1"/>
    <col min="4" max="4" width="14.00390625" style="1" customWidth="1"/>
    <col min="5" max="6" width="5.57421875" style="1" bestFit="1" customWidth="1"/>
    <col min="7" max="9" width="6.140625" style="1" bestFit="1" customWidth="1"/>
    <col min="10" max="10" width="5.57421875" style="1" bestFit="1" customWidth="1"/>
    <col min="11" max="11" width="8.421875" style="1" customWidth="1"/>
    <col min="12" max="12" width="10.140625" style="1" customWidth="1"/>
    <col min="13" max="14" width="9.140625" style="1" customWidth="1"/>
    <col min="15" max="15" width="6.00390625" style="1" bestFit="1" customWidth="1"/>
    <col min="16" max="16" width="15.00390625" style="1" customWidth="1"/>
    <col min="17" max="16384" width="9.140625" style="20" customWidth="1"/>
  </cols>
  <sheetData>
    <row r="1" ht="15.75">
      <c r="P1" s="11" t="s">
        <v>40</v>
      </c>
    </row>
    <row r="2" spans="1:18" ht="19.5" customHeight="1">
      <c r="A2" s="127" t="s">
        <v>12</v>
      </c>
      <c r="B2" s="127"/>
      <c r="C2" s="127"/>
      <c r="D2" s="127"/>
      <c r="E2" s="127"/>
      <c r="H2" s="128" t="s">
        <v>0</v>
      </c>
      <c r="I2" s="128"/>
      <c r="J2" s="128"/>
      <c r="K2" s="128"/>
      <c r="L2" s="128"/>
      <c r="M2" s="128"/>
      <c r="N2" s="128"/>
      <c r="O2" s="128"/>
      <c r="P2" s="128"/>
      <c r="Q2" s="128"/>
      <c r="R2" s="16"/>
    </row>
    <row r="3" spans="1:18" ht="19.5" customHeight="1">
      <c r="A3" s="127" t="s">
        <v>13</v>
      </c>
      <c r="B3" s="127"/>
      <c r="C3" s="127"/>
      <c r="D3" s="127"/>
      <c r="E3" s="127"/>
      <c r="H3" s="128" t="s">
        <v>1</v>
      </c>
      <c r="I3" s="128"/>
      <c r="J3" s="128"/>
      <c r="K3" s="128"/>
      <c r="L3" s="128"/>
      <c r="M3" s="128"/>
      <c r="N3" s="128"/>
      <c r="O3" s="128"/>
      <c r="P3" s="128"/>
      <c r="Q3" s="128"/>
      <c r="R3" s="16"/>
    </row>
    <row r="4" ht="9.75" customHeight="1"/>
    <row r="5" spans="1:16" ht="21" customHeight="1">
      <c r="A5" s="130" t="s">
        <v>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21" customHeight="1">
      <c r="A6" s="130" t="s">
        <v>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.75" customHeight="1">
      <c r="A8" s="135" t="s">
        <v>2</v>
      </c>
      <c r="B8" s="135" t="s">
        <v>3</v>
      </c>
      <c r="C8" s="65"/>
      <c r="D8" s="135" t="s">
        <v>4</v>
      </c>
      <c r="E8" s="138" t="s">
        <v>6</v>
      </c>
      <c r="F8" s="126"/>
      <c r="G8" s="126"/>
      <c r="H8" s="126"/>
      <c r="I8" s="126"/>
      <c r="J8" s="126"/>
      <c r="K8" s="139" t="s">
        <v>668</v>
      </c>
      <c r="L8" s="131" t="s">
        <v>16</v>
      </c>
      <c r="M8" s="132"/>
      <c r="N8" s="133"/>
      <c r="O8" s="134" t="s">
        <v>25</v>
      </c>
      <c r="P8" s="135" t="s">
        <v>5</v>
      </c>
    </row>
    <row r="9" spans="1:16" s="8" customFormat="1" ht="67.5" customHeight="1">
      <c r="A9" s="126"/>
      <c r="B9" s="126"/>
      <c r="C9" s="66"/>
      <c r="D9" s="126"/>
      <c r="E9" s="9" t="s">
        <v>20</v>
      </c>
      <c r="F9" s="9" t="s">
        <v>21</v>
      </c>
      <c r="G9" s="9" t="s">
        <v>28</v>
      </c>
      <c r="H9" s="9" t="s">
        <v>148</v>
      </c>
      <c r="I9" s="9" t="s">
        <v>39</v>
      </c>
      <c r="J9" s="9" t="s">
        <v>24</v>
      </c>
      <c r="K9" s="126"/>
      <c r="L9" s="7" t="s">
        <v>17</v>
      </c>
      <c r="M9" s="7" t="s">
        <v>18</v>
      </c>
      <c r="N9" s="7" t="s">
        <v>19</v>
      </c>
      <c r="O9" s="126"/>
      <c r="P9" s="126"/>
    </row>
    <row r="10" spans="1:16" s="49" customFormat="1" ht="21.75" customHeight="1">
      <c r="A10" s="93">
        <v>1</v>
      </c>
      <c r="B10" s="94" t="s">
        <v>511</v>
      </c>
      <c r="C10" s="94" t="s">
        <v>155</v>
      </c>
      <c r="D10" s="93">
        <v>1154040026</v>
      </c>
      <c r="E10" s="93">
        <v>20</v>
      </c>
      <c r="F10" s="93">
        <v>25</v>
      </c>
      <c r="G10" s="93">
        <v>20</v>
      </c>
      <c r="H10" s="93">
        <v>15</v>
      </c>
      <c r="I10" s="93">
        <v>0</v>
      </c>
      <c r="J10" s="93">
        <v>0</v>
      </c>
      <c r="K10" s="93"/>
      <c r="L10" s="93"/>
      <c r="M10" s="93"/>
      <c r="N10" s="93"/>
      <c r="O10" s="97">
        <f>SUM(E10:J10)-SUM(L10:N10)</f>
        <v>80</v>
      </c>
      <c r="P10" s="93" t="str">
        <f>IF(O10&gt;89,"Xuất sắc",IF(O10&gt;79,"Tốt",IF(O10&gt;69,"Khá",IF(O10&gt;59,"Trung bình khá",IF(O10&gt;49,"Trung bình",IF(O10&gt;29,"Yếu","Kém"))))))</f>
        <v>Tốt</v>
      </c>
    </row>
    <row r="11" spans="1:16" s="49" customFormat="1" ht="23.25" customHeight="1">
      <c r="A11" s="93">
        <v>2</v>
      </c>
      <c r="B11" s="94" t="s">
        <v>512</v>
      </c>
      <c r="C11" s="94" t="s">
        <v>86</v>
      </c>
      <c r="D11" s="93">
        <v>1154040049</v>
      </c>
      <c r="E11" s="93">
        <v>20</v>
      </c>
      <c r="F11" s="93">
        <v>25</v>
      </c>
      <c r="G11" s="93">
        <v>20</v>
      </c>
      <c r="H11" s="93">
        <v>15</v>
      </c>
      <c r="I11" s="93">
        <v>0</v>
      </c>
      <c r="J11" s="93">
        <v>0</v>
      </c>
      <c r="K11" s="93"/>
      <c r="L11" s="93"/>
      <c r="M11" s="93"/>
      <c r="N11" s="93"/>
      <c r="O11" s="97">
        <f aca="true" t="shared" si="0" ref="O11:O40">SUM(E11:J11)-SUM(L11:N11)</f>
        <v>80</v>
      </c>
      <c r="P11" s="93" t="str">
        <f aca="true" t="shared" si="1" ref="P11:P40">IF(O11&gt;89,"Xuất sắc",IF(O11&gt;79,"Tốt",IF(O11&gt;69,"Khá",IF(O11&gt;59,"Trung bình khá",IF(O11&gt;49,"Trung bình",IF(O11&gt;29,"Yếu","Kém"))))))</f>
        <v>Tốt</v>
      </c>
    </row>
    <row r="12" spans="1:16" s="49" customFormat="1" ht="23.25" customHeight="1">
      <c r="A12" s="93">
        <v>3</v>
      </c>
      <c r="B12" s="94" t="s">
        <v>513</v>
      </c>
      <c r="C12" s="94" t="s">
        <v>91</v>
      </c>
      <c r="D12" s="93">
        <v>1154040067</v>
      </c>
      <c r="E12" s="93">
        <v>20</v>
      </c>
      <c r="F12" s="93">
        <v>25</v>
      </c>
      <c r="G12" s="93">
        <v>20</v>
      </c>
      <c r="H12" s="93">
        <v>15</v>
      </c>
      <c r="I12" s="93">
        <v>10</v>
      </c>
      <c r="J12" s="93">
        <v>0</v>
      </c>
      <c r="K12" s="93"/>
      <c r="L12" s="93"/>
      <c r="M12" s="93"/>
      <c r="N12" s="93"/>
      <c r="O12" s="97">
        <f t="shared" si="0"/>
        <v>90</v>
      </c>
      <c r="P12" s="93" t="str">
        <f t="shared" si="1"/>
        <v>Xuất sắc</v>
      </c>
    </row>
    <row r="13" spans="1:16" s="49" customFormat="1" ht="23.25" customHeight="1">
      <c r="A13" s="93">
        <v>4</v>
      </c>
      <c r="B13" s="94" t="s">
        <v>9</v>
      </c>
      <c r="C13" s="94" t="s">
        <v>91</v>
      </c>
      <c r="D13" s="93">
        <v>1154040081</v>
      </c>
      <c r="E13" s="93">
        <v>18</v>
      </c>
      <c r="F13" s="93">
        <v>25</v>
      </c>
      <c r="G13" s="93">
        <v>20</v>
      </c>
      <c r="H13" s="93">
        <v>15</v>
      </c>
      <c r="I13" s="93">
        <v>0</v>
      </c>
      <c r="J13" s="93">
        <v>0</v>
      </c>
      <c r="K13" s="93"/>
      <c r="L13" s="93"/>
      <c r="M13" s="93"/>
      <c r="N13" s="93"/>
      <c r="O13" s="97">
        <f t="shared" si="0"/>
        <v>78</v>
      </c>
      <c r="P13" s="93" t="str">
        <f t="shared" si="1"/>
        <v>Khá</v>
      </c>
    </row>
    <row r="14" spans="1:16" s="49" customFormat="1" ht="23.25" customHeight="1">
      <c r="A14" s="93">
        <v>5</v>
      </c>
      <c r="B14" s="94" t="s">
        <v>514</v>
      </c>
      <c r="C14" s="94" t="s">
        <v>93</v>
      </c>
      <c r="D14" s="93">
        <v>1154040085</v>
      </c>
      <c r="E14" s="93">
        <v>30</v>
      </c>
      <c r="F14" s="93">
        <v>25</v>
      </c>
      <c r="G14" s="93">
        <v>18</v>
      </c>
      <c r="H14" s="93">
        <v>15</v>
      </c>
      <c r="I14" s="93">
        <v>0</v>
      </c>
      <c r="J14" s="93">
        <v>0</v>
      </c>
      <c r="K14" s="93"/>
      <c r="L14" s="93"/>
      <c r="M14" s="93"/>
      <c r="N14" s="93"/>
      <c r="O14" s="97">
        <f t="shared" si="0"/>
        <v>88</v>
      </c>
      <c r="P14" s="93" t="str">
        <f t="shared" si="1"/>
        <v>Tốt</v>
      </c>
    </row>
    <row r="15" spans="1:16" s="49" customFormat="1" ht="23.25" customHeight="1">
      <c r="A15" s="93">
        <v>6</v>
      </c>
      <c r="B15" s="94" t="s">
        <v>515</v>
      </c>
      <c r="C15" s="94" t="s">
        <v>216</v>
      </c>
      <c r="D15" s="93">
        <v>1154040121</v>
      </c>
      <c r="E15" s="93">
        <v>20</v>
      </c>
      <c r="F15" s="93">
        <v>25</v>
      </c>
      <c r="G15" s="93">
        <v>20</v>
      </c>
      <c r="H15" s="93">
        <v>15</v>
      </c>
      <c r="I15" s="93">
        <v>0</v>
      </c>
      <c r="J15" s="93">
        <v>0</v>
      </c>
      <c r="K15" s="93"/>
      <c r="L15" s="93"/>
      <c r="M15" s="93"/>
      <c r="N15" s="93"/>
      <c r="O15" s="97">
        <f t="shared" si="0"/>
        <v>80</v>
      </c>
      <c r="P15" s="93" t="str">
        <f t="shared" si="1"/>
        <v>Tốt</v>
      </c>
    </row>
    <row r="16" spans="1:16" s="49" customFormat="1" ht="23.25" customHeight="1">
      <c r="A16" s="93">
        <v>7</v>
      </c>
      <c r="B16" s="94" t="s">
        <v>516</v>
      </c>
      <c r="C16" s="94" t="s">
        <v>327</v>
      </c>
      <c r="D16" s="93">
        <v>1154040154</v>
      </c>
      <c r="E16" s="93">
        <v>20</v>
      </c>
      <c r="F16" s="93">
        <v>25</v>
      </c>
      <c r="G16" s="93">
        <v>20</v>
      </c>
      <c r="H16" s="93">
        <v>15</v>
      </c>
      <c r="I16" s="93">
        <v>0</v>
      </c>
      <c r="J16" s="93">
        <v>0</v>
      </c>
      <c r="K16" s="93"/>
      <c r="L16" s="93"/>
      <c r="M16" s="93"/>
      <c r="N16" s="93"/>
      <c r="O16" s="97">
        <f t="shared" si="0"/>
        <v>80</v>
      </c>
      <c r="P16" s="93" t="str">
        <f t="shared" si="1"/>
        <v>Tốt</v>
      </c>
    </row>
    <row r="17" spans="1:16" s="49" customFormat="1" ht="23.25" customHeight="1">
      <c r="A17" s="93">
        <v>8</v>
      </c>
      <c r="B17" s="94" t="s">
        <v>475</v>
      </c>
      <c r="C17" s="94" t="s">
        <v>271</v>
      </c>
      <c r="D17" s="93">
        <v>1154040175</v>
      </c>
      <c r="E17" s="93">
        <v>28</v>
      </c>
      <c r="F17" s="93">
        <v>25</v>
      </c>
      <c r="G17" s="93">
        <v>20</v>
      </c>
      <c r="H17" s="93">
        <v>15</v>
      </c>
      <c r="I17" s="93">
        <v>0</v>
      </c>
      <c r="J17" s="93">
        <v>0</v>
      </c>
      <c r="K17" s="93"/>
      <c r="L17" s="93"/>
      <c r="M17" s="93"/>
      <c r="N17" s="93"/>
      <c r="O17" s="97">
        <f t="shared" si="0"/>
        <v>88</v>
      </c>
      <c r="P17" s="93" t="str">
        <f t="shared" si="1"/>
        <v>Tốt</v>
      </c>
    </row>
    <row r="18" spans="1:16" s="49" customFormat="1" ht="23.25" customHeight="1">
      <c r="A18" s="93">
        <v>9</v>
      </c>
      <c r="B18" s="94" t="s">
        <v>517</v>
      </c>
      <c r="C18" s="94" t="s">
        <v>158</v>
      </c>
      <c r="D18" s="93">
        <v>1154040183</v>
      </c>
      <c r="E18" s="93">
        <v>18</v>
      </c>
      <c r="F18" s="93">
        <v>25</v>
      </c>
      <c r="G18" s="93">
        <v>18</v>
      </c>
      <c r="H18" s="93">
        <v>15</v>
      </c>
      <c r="I18" s="93">
        <v>0</v>
      </c>
      <c r="J18" s="93">
        <v>0</v>
      </c>
      <c r="K18" s="93"/>
      <c r="L18" s="93">
        <v>5</v>
      </c>
      <c r="M18" s="93"/>
      <c r="N18" s="93"/>
      <c r="O18" s="97">
        <f t="shared" si="0"/>
        <v>71</v>
      </c>
      <c r="P18" s="93" t="str">
        <f t="shared" si="1"/>
        <v>Khá</v>
      </c>
    </row>
    <row r="19" spans="1:16" s="49" customFormat="1" ht="23.25" customHeight="1">
      <c r="A19" s="93">
        <v>10</v>
      </c>
      <c r="B19" s="94" t="s">
        <v>518</v>
      </c>
      <c r="C19" s="94" t="s">
        <v>158</v>
      </c>
      <c r="D19" s="93">
        <v>1154040176</v>
      </c>
      <c r="E19" s="93">
        <v>20</v>
      </c>
      <c r="F19" s="93">
        <v>25</v>
      </c>
      <c r="G19" s="93">
        <v>20</v>
      </c>
      <c r="H19" s="93">
        <v>15</v>
      </c>
      <c r="I19" s="93">
        <v>0</v>
      </c>
      <c r="J19" s="93">
        <v>0</v>
      </c>
      <c r="K19" s="93"/>
      <c r="L19" s="93"/>
      <c r="M19" s="93"/>
      <c r="N19" s="93"/>
      <c r="O19" s="97">
        <f t="shared" si="0"/>
        <v>80</v>
      </c>
      <c r="P19" s="93" t="str">
        <f t="shared" si="1"/>
        <v>Tốt</v>
      </c>
    </row>
    <row r="20" spans="1:16" s="49" customFormat="1" ht="23.25" customHeight="1">
      <c r="A20" s="93">
        <v>11</v>
      </c>
      <c r="B20" s="94" t="s">
        <v>519</v>
      </c>
      <c r="C20" s="94" t="s">
        <v>99</v>
      </c>
      <c r="D20" s="93">
        <v>1154040194</v>
      </c>
      <c r="E20" s="93">
        <v>18</v>
      </c>
      <c r="F20" s="93">
        <v>25</v>
      </c>
      <c r="G20" s="93">
        <v>20</v>
      </c>
      <c r="H20" s="93">
        <v>15</v>
      </c>
      <c r="I20" s="93">
        <v>0</v>
      </c>
      <c r="J20" s="93">
        <v>0</v>
      </c>
      <c r="K20" s="93"/>
      <c r="L20" s="93"/>
      <c r="M20" s="93"/>
      <c r="N20" s="93"/>
      <c r="O20" s="97">
        <f t="shared" si="0"/>
        <v>78</v>
      </c>
      <c r="P20" s="93" t="str">
        <f t="shared" si="1"/>
        <v>Khá</v>
      </c>
    </row>
    <row r="21" spans="1:16" s="49" customFormat="1" ht="23.25" customHeight="1">
      <c r="A21" s="93">
        <v>12</v>
      </c>
      <c r="B21" s="94" t="s">
        <v>520</v>
      </c>
      <c r="C21" s="94" t="s">
        <v>328</v>
      </c>
      <c r="D21" s="93">
        <v>1154040199</v>
      </c>
      <c r="E21" s="93">
        <v>20</v>
      </c>
      <c r="F21" s="93">
        <v>25</v>
      </c>
      <c r="G21" s="93">
        <v>20</v>
      </c>
      <c r="H21" s="93">
        <v>15</v>
      </c>
      <c r="I21" s="93">
        <v>0</v>
      </c>
      <c r="J21" s="93">
        <v>0</v>
      </c>
      <c r="K21" s="93"/>
      <c r="L21" s="93"/>
      <c r="M21" s="93"/>
      <c r="N21" s="93"/>
      <c r="O21" s="97">
        <f t="shared" si="0"/>
        <v>80</v>
      </c>
      <c r="P21" s="93" t="str">
        <f t="shared" si="1"/>
        <v>Tốt</v>
      </c>
    </row>
    <row r="22" spans="1:16" s="49" customFormat="1" ht="23.25" customHeight="1">
      <c r="A22" s="93">
        <v>13</v>
      </c>
      <c r="B22" s="94" t="s">
        <v>475</v>
      </c>
      <c r="C22" s="94" t="s">
        <v>328</v>
      </c>
      <c r="D22" s="93">
        <v>1154040201</v>
      </c>
      <c r="E22" s="93">
        <v>18</v>
      </c>
      <c r="F22" s="93">
        <v>25</v>
      </c>
      <c r="G22" s="93">
        <v>20</v>
      </c>
      <c r="H22" s="93">
        <v>15</v>
      </c>
      <c r="I22" s="93">
        <v>0</v>
      </c>
      <c r="J22" s="93">
        <v>0</v>
      </c>
      <c r="K22" s="93"/>
      <c r="L22" s="93"/>
      <c r="M22" s="93"/>
      <c r="N22" s="93"/>
      <c r="O22" s="97">
        <f t="shared" si="0"/>
        <v>78</v>
      </c>
      <c r="P22" s="93" t="str">
        <f t="shared" si="1"/>
        <v>Khá</v>
      </c>
    </row>
    <row r="23" spans="1:16" s="49" customFormat="1" ht="23.25" customHeight="1">
      <c r="A23" s="93">
        <v>14</v>
      </c>
      <c r="B23" s="94" t="s">
        <v>521</v>
      </c>
      <c r="C23" s="94" t="s">
        <v>159</v>
      </c>
      <c r="D23" s="93">
        <v>1154040204</v>
      </c>
      <c r="E23" s="93">
        <v>20</v>
      </c>
      <c r="F23" s="93">
        <v>25</v>
      </c>
      <c r="G23" s="93">
        <v>15</v>
      </c>
      <c r="H23" s="93">
        <v>15</v>
      </c>
      <c r="I23" s="93">
        <v>0</v>
      </c>
      <c r="J23" s="93">
        <v>0</v>
      </c>
      <c r="K23" s="93"/>
      <c r="L23" s="93">
        <v>5</v>
      </c>
      <c r="M23" s="93"/>
      <c r="N23" s="93"/>
      <c r="O23" s="97">
        <f t="shared" si="0"/>
        <v>70</v>
      </c>
      <c r="P23" s="93" t="str">
        <f t="shared" si="1"/>
        <v>Khá</v>
      </c>
    </row>
    <row r="24" spans="1:16" s="49" customFormat="1" ht="23.25" customHeight="1">
      <c r="A24" s="93">
        <v>15</v>
      </c>
      <c r="B24" s="94" t="s">
        <v>522</v>
      </c>
      <c r="C24" s="94" t="s">
        <v>217</v>
      </c>
      <c r="D24" s="93">
        <v>1154040207</v>
      </c>
      <c r="E24" s="93">
        <v>15</v>
      </c>
      <c r="F24" s="93">
        <v>22</v>
      </c>
      <c r="G24" s="93">
        <v>15</v>
      </c>
      <c r="H24" s="93">
        <v>15</v>
      </c>
      <c r="I24" s="93">
        <v>0</v>
      </c>
      <c r="J24" s="93">
        <v>0</v>
      </c>
      <c r="K24" s="93"/>
      <c r="L24" s="93"/>
      <c r="M24" s="93"/>
      <c r="N24" s="93">
        <v>2</v>
      </c>
      <c r="O24" s="97">
        <f t="shared" si="0"/>
        <v>65</v>
      </c>
      <c r="P24" s="93" t="str">
        <f>IF(O24&gt;89,"Xuất sắc",IF(O24&gt;79,"Tốt",IF(O24&gt;69,"Khá",IF(O24&gt;59,"Trung bình khá",IF(O24&gt;49,"Trung bình",IF(O24&gt;29,"Yếu","Kém"))))))</f>
        <v>Trung bình khá</v>
      </c>
    </row>
    <row r="25" spans="1:16" s="49" customFormat="1" ht="23.25" customHeight="1">
      <c r="A25" s="93">
        <v>16</v>
      </c>
      <c r="B25" s="94" t="s">
        <v>523</v>
      </c>
      <c r="C25" s="94" t="s">
        <v>104</v>
      </c>
      <c r="D25" s="93">
        <v>1154040260</v>
      </c>
      <c r="E25" s="93">
        <v>20</v>
      </c>
      <c r="F25" s="93">
        <v>25</v>
      </c>
      <c r="G25" s="93">
        <v>20</v>
      </c>
      <c r="H25" s="93">
        <v>15</v>
      </c>
      <c r="I25" s="93">
        <v>0</v>
      </c>
      <c r="J25" s="93">
        <v>0</v>
      </c>
      <c r="K25" s="93"/>
      <c r="L25" s="93"/>
      <c r="M25" s="93"/>
      <c r="N25" s="93"/>
      <c r="O25" s="97">
        <f t="shared" si="0"/>
        <v>80</v>
      </c>
      <c r="P25" s="93" t="str">
        <f t="shared" si="1"/>
        <v>Tốt</v>
      </c>
    </row>
    <row r="26" spans="1:16" s="49" customFormat="1" ht="23.25" customHeight="1">
      <c r="A26" s="93">
        <v>17</v>
      </c>
      <c r="B26" s="94" t="s">
        <v>348</v>
      </c>
      <c r="C26" s="94" t="s">
        <v>329</v>
      </c>
      <c r="D26" s="93">
        <v>1154040267</v>
      </c>
      <c r="E26" s="93">
        <v>20</v>
      </c>
      <c r="F26" s="93">
        <v>25</v>
      </c>
      <c r="G26" s="93">
        <v>20</v>
      </c>
      <c r="H26" s="93">
        <v>15</v>
      </c>
      <c r="I26" s="93">
        <v>10</v>
      </c>
      <c r="J26" s="93">
        <v>0</v>
      </c>
      <c r="K26" s="93"/>
      <c r="L26" s="93"/>
      <c r="M26" s="93"/>
      <c r="N26" s="93"/>
      <c r="O26" s="97">
        <f t="shared" si="0"/>
        <v>90</v>
      </c>
      <c r="P26" s="93" t="str">
        <f t="shared" si="1"/>
        <v>Xuất sắc</v>
      </c>
    </row>
    <row r="27" spans="1:16" s="49" customFormat="1" ht="23.25" customHeight="1">
      <c r="A27" s="93">
        <v>18</v>
      </c>
      <c r="B27" s="94" t="s">
        <v>239</v>
      </c>
      <c r="C27" s="94" t="s">
        <v>112</v>
      </c>
      <c r="D27" s="93">
        <v>1154040335</v>
      </c>
      <c r="E27" s="93">
        <v>22</v>
      </c>
      <c r="F27" s="93">
        <v>25</v>
      </c>
      <c r="G27" s="93">
        <v>20</v>
      </c>
      <c r="H27" s="93">
        <v>15</v>
      </c>
      <c r="I27" s="93">
        <v>0</v>
      </c>
      <c r="J27" s="93">
        <v>0</v>
      </c>
      <c r="K27" s="93"/>
      <c r="L27" s="93"/>
      <c r="M27" s="93"/>
      <c r="N27" s="93"/>
      <c r="O27" s="97">
        <f t="shared" si="0"/>
        <v>82</v>
      </c>
      <c r="P27" s="93" t="str">
        <f t="shared" si="1"/>
        <v>Tốt</v>
      </c>
    </row>
    <row r="28" spans="1:16" s="49" customFormat="1" ht="23.25" customHeight="1">
      <c r="A28" s="93">
        <v>19</v>
      </c>
      <c r="B28" s="94" t="s">
        <v>524</v>
      </c>
      <c r="C28" s="94" t="s">
        <v>505</v>
      </c>
      <c r="D28" s="93">
        <v>1154040344</v>
      </c>
      <c r="E28" s="93">
        <v>28</v>
      </c>
      <c r="F28" s="93">
        <v>25</v>
      </c>
      <c r="G28" s="93">
        <v>20</v>
      </c>
      <c r="H28" s="93">
        <v>15</v>
      </c>
      <c r="I28" s="93">
        <v>0</v>
      </c>
      <c r="J28" s="93">
        <v>0</v>
      </c>
      <c r="K28" s="93"/>
      <c r="L28" s="93"/>
      <c r="M28" s="93"/>
      <c r="N28" s="93"/>
      <c r="O28" s="97">
        <f t="shared" si="0"/>
        <v>88</v>
      </c>
      <c r="P28" s="93" t="str">
        <f t="shared" si="1"/>
        <v>Tốt</v>
      </c>
    </row>
    <row r="29" spans="1:16" s="49" customFormat="1" ht="23.25" customHeight="1">
      <c r="A29" s="93">
        <v>20</v>
      </c>
      <c r="B29" s="94" t="s">
        <v>525</v>
      </c>
      <c r="C29" s="94" t="s">
        <v>115</v>
      </c>
      <c r="D29" s="93">
        <v>1154040364</v>
      </c>
      <c r="E29" s="93">
        <v>26</v>
      </c>
      <c r="F29" s="93">
        <v>25</v>
      </c>
      <c r="G29" s="93">
        <v>20</v>
      </c>
      <c r="H29" s="93">
        <v>15</v>
      </c>
      <c r="I29" s="93">
        <v>0</v>
      </c>
      <c r="J29" s="93">
        <v>0</v>
      </c>
      <c r="K29" s="93"/>
      <c r="L29" s="93"/>
      <c r="M29" s="93"/>
      <c r="N29" s="93"/>
      <c r="O29" s="97">
        <f t="shared" si="0"/>
        <v>86</v>
      </c>
      <c r="P29" s="93" t="str">
        <f t="shared" si="1"/>
        <v>Tốt</v>
      </c>
    </row>
    <row r="30" spans="1:16" s="49" customFormat="1" ht="23.25" customHeight="1">
      <c r="A30" s="93">
        <v>21</v>
      </c>
      <c r="B30" s="94" t="s">
        <v>526</v>
      </c>
      <c r="C30" s="94" t="s">
        <v>506</v>
      </c>
      <c r="D30" s="93">
        <v>1154040375</v>
      </c>
      <c r="E30" s="93">
        <v>20</v>
      </c>
      <c r="F30" s="93">
        <v>25</v>
      </c>
      <c r="G30" s="93">
        <v>20</v>
      </c>
      <c r="H30" s="93">
        <v>15</v>
      </c>
      <c r="I30" s="93">
        <v>0</v>
      </c>
      <c r="J30" s="93">
        <v>0</v>
      </c>
      <c r="K30" s="93"/>
      <c r="L30" s="93"/>
      <c r="M30" s="93"/>
      <c r="N30" s="93"/>
      <c r="O30" s="97">
        <f t="shared" si="0"/>
        <v>80</v>
      </c>
      <c r="P30" s="93" t="str">
        <f t="shared" si="1"/>
        <v>Tốt</v>
      </c>
    </row>
    <row r="31" spans="1:16" s="49" customFormat="1" ht="23.25" customHeight="1">
      <c r="A31" s="93">
        <v>22</v>
      </c>
      <c r="B31" s="94" t="s">
        <v>527</v>
      </c>
      <c r="C31" s="94" t="s">
        <v>507</v>
      </c>
      <c r="D31" s="93">
        <v>1154040414</v>
      </c>
      <c r="E31" s="93">
        <v>20</v>
      </c>
      <c r="F31" s="93">
        <v>25</v>
      </c>
      <c r="G31" s="93">
        <v>20</v>
      </c>
      <c r="H31" s="93">
        <v>15</v>
      </c>
      <c r="I31" s="93">
        <v>0</v>
      </c>
      <c r="J31" s="93">
        <v>0</v>
      </c>
      <c r="K31" s="93"/>
      <c r="L31" s="93"/>
      <c r="M31" s="93"/>
      <c r="N31" s="93"/>
      <c r="O31" s="97">
        <f t="shared" si="0"/>
        <v>80</v>
      </c>
      <c r="P31" s="93" t="str">
        <f t="shared" si="1"/>
        <v>Tốt</v>
      </c>
    </row>
    <row r="32" spans="1:16" s="49" customFormat="1" ht="23.25" customHeight="1">
      <c r="A32" s="93">
        <v>23</v>
      </c>
      <c r="B32" s="94" t="s">
        <v>528</v>
      </c>
      <c r="C32" s="94" t="s">
        <v>167</v>
      </c>
      <c r="D32" s="93">
        <v>1154040425</v>
      </c>
      <c r="E32" s="93">
        <v>15</v>
      </c>
      <c r="F32" s="93">
        <v>25</v>
      </c>
      <c r="G32" s="93">
        <v>15</v>
      </c>
      <c r="H32" s="93">
        <v>15</v>
      </c>
      <c r="I32" s="93">
        <v>0</v>
      </c>
      <c r="J32" s="93">
        <v>0</v>
      </c>
      <c r="K32" s="93"/>
      <c r="L32" s="93"/>
      <c r="M32" s="93"/>
      <c r="N32" s="93"/>
      <c r="O32" s="97">
        <f t="shared" si="0"/>
        <v>70</v>
      </c>
      <c r="P32" s="93" t="str">
        <f t="shared" si="1"/>
        <v>Khá</v>
      </c>
    </row>
    <row r="33" spans="1:16" s="49" customFormat="1" ht="23.25" customHeight="1">
      <c r="A33" s="93">
        <v>24</v>
      </c>
      <c r="B33" s="94" t="s">
        <v>529</v>
      </c>
      <c r="C33" s="94" t="s">
        <v>508</v>
      </c>
      <c r="D33" s="93">
        <v>1154040470</v>
      </c>
      <c r="E33" s="93">
        <v>28</v>
      </c>
      <c r="F33" s="93">
        <v>25</v>
      </c>
      <c r="G33" s="93">
        <v>20</v>
      </c>
      <c r="H33" s="93">
        <v>15</v>
      </c>
      <c r="I33" s="93">
        <v>10</v>
      </c>
      <c r="J33" s="93">
        <v>0</v>
      </c>
      <c r="K33" s="93"/>
      <c r="L33" s="93"/>
      <c r="M33" s="93"/>
      <c r="N33" s="93"/>
      <c r="O33" s="97">
        <f t="shared" si="0"/>
        <v>98</v>
      </c>
      <c r="P33" s="93" t="str">
        <f t="shared" si="1"/>
        <v>Xuất sắc</v>
      </c>
    </row>
    <row r="34" spans="1:16" s="49" customFormat="1" ht="23.25" customHeight="1">
      <c r="A34" s="93">
        <v>25</v>
      </c>
      <c r="B34" s="94" t="s">
        <v>530</v>
      </c>
      <c r="C34" s="94" t="s">
        <v>173</v>
      </c>
      <c r="D34" s="93">
        <v>1154040571</v>
      </c>
      <c r="E34" s="93">
        <v>20</v>
      </c>
      <c r="F34" s="93">
        <v>25</v>
      </c>
      <c r="G34" s="93">
        <v>18</v>
      </c>
      <c r="H34" s="93">
        <v>15</v>
      </c>
      <c r="I34" s="93">
        <v>0</v>
      </c>
      <c r="J34" s="93">
        <v>0</v>
      </c>
      <c r="K34" s="93"/>
      <c r="L34" s="93"/>
      <c r="M34" s="93"/>
      <c r="N34" s="93"/>
      <c r="O34" s="97">
        <f t="shared" si="0"/>
        <v>78</v>
      </c>
      <c r="P34" s="93" t="str">
        <f t="shared" si="1"/>
        <v>Khá</v>
      </c>
    </row>
    <row r="35" spans="1:16" s="49" customFormat="1" ht="23.25" customHeight="1">
      <c r="A35" s="93">
        <v>26</v>
      </c>
      <c r="B35" s="94" t="s">
        <v>531</v>
      </c>
      <c r="C35" s="94" t="s">
        <v>139</v>
      </c>
      <c r="D35" s="93">
        <v>1154040588</v>
      </c>
      <c r="E35" s="93">
        <v>20</v>
      </c>
      <c r="F35" s="93">
        <v>25</v>
      </c>
      <c r="G35" s="93">
        <v>18</v>
      </c>
      <c r="H35" s="93">
        <v>15</v>
      </c>
      <c r="I35" s="93">
        <v>0</v>
      </c>
      <c r="J35" s="93">
        <v>0</v>
      </c>
      <c r="K35" s="93"/>
      <c r="L35" s="93"/>
      <c r="M35" s="93"/>
      <c r="N35" s="93"/>
      <c r="O35" s="97">
        <f t="shared" si="0"/>
        <v>78</v>
      </c>
      <c r="P35" s="93" t="str">
        <f t="shared" si="1"/>
        <v>Khá</v>
      </c>
    </row>
    <row r="36" spans="1:16" s="49" customFormat="1" ht="23.25" customHeight="1">
      <c r="A36" s="93">
        <v>27</v>
      </c>
      <c r="B36" s="94" t="s">
        <v>532</v>
      </c>
      <c r="C36" s="94" t="s">
        <v>226</v>
      </c>
      <c r="D36" s="93">
        <v>1154040624</v>
      </c>
      <c r="E36" s="93">
        <v>20</v>
      </c>
      <c r="F36" s="93">
        <v>25</v>
      </c>
      <c r="G36" s="93">
        <v>20</v>
      </c>
      <c r="H36" s="93">
        <v>15</v>
      </c>
      <c r="I36" s="93">
        <v>0</v>
      </c>
      <c r="J36" s="93">
        <v>0</v>
      </c>
      <c r="K36" s="93"/>
      <c r="L36" s="93"/>
      <c r="M36" s="93"/>
      <c r="N36" s="93"/>
      <c r="O36" s="97">
        <f t="shared" si="0"/>
        <v>80</v>
      </c>
      <c r="P36" s="93" t="str">
        <f t="shared" si="1"/>
        <v>Tốt</v>
      </c>
    </row>
    <row r="37" spans="1:16" s="49" customFormat="1" ht="23.25" customHeight="1">
      <c r="A37" s="93">
        <v>28</v>
      </c>
      <c r="B37" s="94" t="s">
        <v>533</v>
      </c>
      <c r="C37" s="94" t="s">
        <v>509</v>
      </c>
      <c r="D37" s="93">
        <v>1154040686</v>
      </c>
      <c r="E37" s="93">
        <v>22</v>
      </c>
      <c r="F37" s="93">
        <v>25</v>
      </c>
      <c r="G37" s="93">
        <v>20</v>
      </c>
      <c r="H37" s="93">
        <v>15</v>
      </c>
      <c r="I37" s="93">
        <v>8</v>
      </c>
      <c r="J37" s="93">
        <v>0</v>
      </c>
      <c r="K37" s="93"/>
      <c r="L37" s="93"/>
      <c r="M37" s="93"/>
      <c r="N37" s="93"/>
      <c r="O37" s="97">
        <f t="shared" si="0"/>
        <v>90</v>
      </c>
      <c r="P37" s="93" t="str">
        <f t="shared" si="1"/>
        <v>Xuất sắc</v>
      </c>
    </row>
    <row r="38" spans="1:16" s="49" customFormat="1" ht="23.25" customHeight="1">
      <c r="A38" s="93">
        <v>29</v>
      </c>
      <c r="B38" s="94" t="s">
        <v>534</v>
      </c>
      <c r="C38" s="94" t="s">
        <v>335</v>
      </c>
      <c r="D38" s="93">
        <v>1154040693</v>
      </c>
      <c r="E38" s="93">
        <v>20</v>
      </c>
      <c r="F38" s="93">
        <v>25</v>
      </c>
      <c r="G38" s="93">
        <v>20</v>
      </c>
      <c r="H38" s="93">
        <v>25</v>
      </c>
      <c r="I38" s="93">
        <v>7</v>
      </c>
      <c r="J38" s="93">
        <v>0</v>
      </c>
      <c r="K38" s="93"/>
      <c r="L38" s="93"/>
      <c r="M38" s="93"/>
      <c r="N38" s="93"/>
      <c r="O38" s="97">
        <f t="shared" si="0"/>
        <v>97</v>
      </c>
      <c r="P38" s="93" t="str">
        <f t="shared" si="1"/>
        <v>Xuất sắc</v>
      </c>
    </row>
    <row r="39" spans="1:16" s="49" customFormat="1" ht="23.25" customHeight="1">
      <c r="A39" s="93">
        <v>30</v>
      </c>
      <c r="B39" s="94" t="s">
        <v>681</v>
      </c>
      <c r="C39" s="94" t="s">
        <v>510</v>
      </c>
      <c r="D39" s="93">
        <v>1154040695</v>
      </c>
      <c r="E39" s="93">
        <v>20</v>
      </c>
      <c r="F39" s="93">
        <v>25</v>
      </c>
      <c r="G39" s="93">
        <v>20</v>
      </c>
      <c r="H39" s="93">
        <v>15</v>
      </c>
      <c r="I39" s="93">
        <v>0</v>
      </c>
      <c r="J39" s="93">
        <v>0</v>
      </c>
      <c r="K39" s="93"/>
      <c r="L39" s="93"/>
      <c r="M39" s="93"/>
      <c r="N39" s="93"/>
      <c r="O39" s="97">
        <f t="shared" si="0"/>
        <v>80</v>
      </c>
      <c r="P39" s="93" t="str">
        <f t="shared" si="1"/>
        <v>Tốt</v>
      </c>
    </row>
    <row r="40" spans="1:16" s="49" customFormat="1" ht="23.25" customHeight="1">
      <c r="A40" s="93">
        <v>31</v>
      </c>
      <c r="B40" s="94" t="s">
        <v>490</v>
      </c>
      <c r="C40" s="94" t="s">
        <v>510</v>
      </c>
      <c r="D40" s="93">
        <v>1154040696</v>
      </c>
      <c r="E40" s="93">
        <v>20</v>
      </c>
      <c r="F40" s="93">
        <v>25</v>
      </c>
      <c r="G40" s="93">
        <v>20</v>
      </c>
      <c r="H40" s="93">
        <v>15</v>
      </c>
      <c r="I40" s="93">
        <v>10</v>
      </c>
      <c r="J40" s="93">
        <v>0</v>
      </c>
      <c r="K40" s="93"/>
      <c r="L40" s="93"/>
      <c r="M40" s="93"/>
      <c r="N40" s="93"/>
      <c r="O40" s="97">
        <f t="shared" si="0"/>
        <v>90</v>
      </c>
      <c r="P40" s="93" t="str">
        <f t="shared" si="1"/>
        <v>Xuất sắc</v>
      </c>
    </row>
    <row r="41" spans="1:18" s="49" customFormat="1" ht="16.5">
      <c r="A41" s="25"/>
      <c r="B41" s="26"/>
      <c r="C41" s="26"/>
      <c r="D41" s="25"/>
      <c r="E41" s="25"/>
      <c r="F41" s="25"/>
      <c r="G41" s="25"/>
      <c r="H41" s="25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s="49" customFormat="1" ht="104.25" customHeight="1">
      <c r="A42" s="121" t="s">
        <v>149</v>
      </c>
      <c r="B42" s="122"/>
      <c r="C42" s="122"/>
      <c r="D42" s="122"/>
      <c r="E42" s="122"/>
      <c r="F42" s="10"/>
      <c r="G42" s="10"/>
      <c r="H42" s="10"/>
      <c r="I42" s="121" t="s">
        <v>14</v>
      </c>
      <c r="J42" s="122"/>
      <c r="K42" s="122"/>
      <c r="L42" s="122"/>
      <c r="M42" s="122"/>
      <c r="N42" s="122"/>
      <c r="O42" s="122"/>
      <c r="P42" s="122"/>
      <c r="Q42" s="28"/>
      <c r="R42" s="28"/>
    </row>
    <row r="43" spans="1:18" s="49" customFormat="1" ht="16.5">
      <c r="A43" s="29"/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49" customFormat="1" ht="16.5">
      <c r="A44" s="29"/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49" customFormat="1" ht="16.5">
      <c r="A45" s="29"/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49" customFormat="1" ht="16.5">
      <c r="A46" s="32"/>
      <c r="B46" s="32"/>
      <c r="C46" s="32"/>
      <c r="D46" s="32"/>
      <c r="E46" s="32"/>
      <c r="F46" s="31"/>
      <c r="G46" s="31"/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2:16" s="49" customFormat="1" ht="16.5">
      <c r="B47" s="74"/>
      <c r="C47" s="7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2:16" s="49" customFormat="1" ht="16.5">
      <c r="B48" s="74"/>
      <c r="C48" s="7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2:3" s="45" customFormat="1" ht="16.5">
      <c r="B49" s="74"/>
      <c r="C49" s="74"/>
    </row>
    <row r="50" spans="2:3" s="45" customFormat="1" ht="16.5">
      <c r="B50" s="74"/>
      <c r="C50" s="74"/>
    </row>
    <row r="51" spans="2:3" ht="15.75">
      <c r="B51" s="92"/>
      <c r="C51" s="92"/>
    </row>
    <row r="52" ht="15.75">
      <c r="B52" s="20" t="s">
        <v>82</v>
      </c>
    </row>
  </sheetData>
  <sheetProtection/>
  <mergeCells count="16">
    <mergeCell ref="P8:P9"/>
    <mergeCell ref="A42:E42"/>
    <mergeCell ref="I42:P42"/>
    <mergeCell ref="A8:A9"/>
    <mergeCell ref="B8:B9"/>
    <mergeCell ref="D8:D9"/>
    <mergeCell ref="E8:J8"/>
    <mergeCell ref="L8:N8"/>
    <mergeCell ref="O8:O9"/>
    <mergeCell ref="K8:K9"/>
    <mergeCell ref="A2:E2"/>
    <mergeCell ref="H2:Q2"/>
    <mergeCell ref="A3:E3"/>
    <mergeCell ref="H3:Q3"/>
    <mergeCell ref="A5:P5"/>
    <mergeCell ref="A6:P6"/>
  </mergeCells>
  <printOptions/>
  <pageMargins left="0.4" right="0.17" top="0.43" bottom="0.5" header="0.2" footer="0.2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DKMH09</cp:lastModifiedBy>
  <cp:lastPrinted>2013-04-22T20:02:52Z</cp:lastPrinted>
  <dcterms:created xsi:type="dcterms:W3CDTF">2008-09-16T06:49:04Z</dcterms:created>
  <dcterms:modified xsi:type="dcterms:W3CDTF">2013-05-06T06:27:50Z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AJVNCJQTK6FV-129-449</vt:lpwstr>
  </property>
  <property fmtid="{D5CDD505-2E9C-101B-9397-08002B2CF9AE}" pid="4" name="_dlc_DocIdItemGu">
    <vt:lpwstr>f1f01c62-e5c8-48c1-9615-20d1bcaef721</vt:lpwstr>
  </property>
  <property fmtid="{D5CDD505-2E9C-101B-9397-08002B2CF9AE}" pid="5" name="_dlc_DocIdU">
    <vt:lpwstr>http://webadmin.ou.edu.vn/ktkt/_layouts/DocIdRedir.aspx?ID=AJVNCJQTK6FV-129-449, AJVNCJQTK6FV-129-449</vt:lpwstr>
  </property>
</Properties>
</file>