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445" activeTab="2"/>
  </bookViews>
  <sheets>
    <sheet name="DH11KT01" sheetId="1" r:id="rId1"/>
    <sheet name="DH11KT02" sheetId="2" r:id="rId2"/>
    <sheet name="DH11KT03" sheetId="3" r:id="rId3"/>
    <sheet name="DH11KT04" sheetId="4" r:id="rId4"/>
    <sheet name="DH11KT05" sheetId="5" r:id="rId5"/>
    <sheet name="DH11KT06" sheetId="6" r:id="rId6"/>
    <sheet name="DH11KT07" sheetId="7" r:id="rId7"/>
    <sheet name="DH11KT08" sheetId="8" r:id="rId8"/>
    <sheet name="DH11KT09" sheetId="9" r:id="rId9"/>
    <sheet name="DH11KT10" sheetId="10" r:id="rId10"/>
    <sheet name="DH11KT11" sheetId="11" r:id="rId11"/>
    <sheet name="DH11KT12" sheetId="12" r:id="rId12"/>
  </sheets>
  <externalReferences>
    <externalReference r:id="rId15"/>
    <externalReference r:id="rId16"/>
  </externalReferences>
  <definedNames>
    <definedName name="K8T2" localSheetId="8">#REF!</definedName>
    <definedName name="K8T2">#REF!</definedName>
  </definedNames>
  <calcPr fullCalcOnLoad="1"/>
</workbook>
</file>

<file path=xl/sharedStrings.xml><?xml version="1.0" encoding="utf-8"?>
<sst xmlns="http://schemas.openxmlformats.org/spreadsheetml/2006/main" count="1339" uniqueCount="698">
  <si>
    <t>CỘNG HÒA XÃ HỘI CHỦ NGHĨA VIỆT NAM</t>
  </si>
  <si>
    <t>Độc Lập - Tự Do - Hạnh Phúc</t>
  </si>
  <si>
    <t>STT</t>
  </si>
  <si>
    <t>HỌ VÀ TÊN</t>
  </si>
  <si>
    <t>MSSV</t>
  </si>
  <si>
    <t>Tổng cộng</t>
  </si>
  <si>
    <t xml:space="preserve">Xếp loại </t>
  </si>
  <si>
    <t>Điều 4</t>
  </si>
  <si>
    <t>Điều 5</t>
  </si>
  <si>
    <t>Điều 6</t>
  </si>
  <si>
    <t>Điểm đánh giá của lớp</t>
  </si>
  <si>
    <t xml:space="preserve">DANH SÁCH TỔNG HỢP ĐÁNH GIÁ KẾT QUẢ RÈN LUYỆN HỌC SINH, SINH VIÊN </t>
  </si>
  <si>
    <t>GIÁO VIÊN CHỦ NHIỆM</t>
  </si>
  <si>
    <t>LỚP TRƯỞNG</t>
  </si>
  <si>
    <t>THƯ KÝ</t>
  </si>
  <si>
    <t>Mẫu số 3</t>
  </si>
  <si>
    <t>BÍ THƯ CHI ĐOÀN</t>
  </si>
  <si>
    <t>Điều 1</t>
  </si>
  <si>
    <t>Điều 2</t>
  </si>
  <si>
    <t>Điều 3</t>
  </si>
  <si>
    <t>Điểm thưởng</t>
  </si>
  <si>
    <t>Lưu Vy Hạ</t>
  </si>
  <si>
    <t>Huỳnh Bá Thành</t>
  </si>
  <si>
    <t>Lê Thị Minh Châu</t>
  </si>
  <si>
    <t>KHOA:Kế Toán- Kiểm Toán</t>
  </si>
  <si>
    <t>HỌC KỲ II NĂM 2011 - 2012</t>
  </si>
  <si>
    <t>Ngày 11 tháng 7 năm 2012</t>
  </si>
  <si>
    <t>KHOA KẾ TOÁN - KIỂM TOÁN</t>
  </si>
  <si>
    <t>LỚP DH11KT01</t>
  </si>
  <si>
    <t>HỌC KỲ I NĂM 2011 - 2012</t>
  </si>
  <si>
    <t>Bùi Tuấn Anh</t>
  </si>
  <si>
    <t>Trần Thị Phương</t>
  </si>
  <si>
    <t>Ngày 22 tháng  5 năm 2012</t>
  </si>
  <si>
    <t>Đỗ Ngọc bảo</t>
  </si>
  <si>
    <t>Độc lập- Tự do- Hạnh phúc</t>
  </si>
  <si>
    <t>DANH SÁCH TỔNG HỢP ĐÁNH GIÁ KẾT QUẢ RÈN LUYỆN HỌC SINH, SINH VIÊN</t>
  </si>
  <si>
    <t>Xếp loại</t>
  </si>
  <si>
    <t>Ngày 16 Tháng 5 Năm 2012</t>
  </si>
  <si>
    <t xml:space="preserve">THƯ KÝ </t>
  </si>
  <si>
    <t>LỚP DH11KT07</t>
  </si>
  <si>
    <t xml:space="preserve">Võ Thị Hồng </t>
  </si>
  <si>
    <t>Anh</t>
  </si>
  <si>
    <t xml:space="preserve">Phạm Thị </t>
  </si>
  <si>
    <t>Bông</t>
  </si>
  <si>
    <t xml:space="preserve">Nguyễn Sơn Thùy </t>
  </si>
  <si>
    <t>Dung</t>
  </si>
  <si>
    <t xml:space="preserve">Lê Thị Quý </t>
  </si>
  <si>
    <t>Duyên</t>
  </si>
  <si>
    <t>Nguyễn Hồng</t>
  </si>
  <si>
    <t xml:space="preserve">Trần Ngọc </t>
  </si>
  <si>
    <t>Điệp</t>
  </si>
  <si>
    <t xml:space="preserve">Trần Thị Thúy </t>
  </si>
  <si>
    <t>Hà</t>
  </si>
  <si>
    <t xml:space="preserve">Nguyễn Đức </t>
  </si>
  <si>
    <t>Hạnh</t>
  </si>
  <si>
    <t xml:space="preserve">Đinh Như </t>
  </si>
  <si>
    <t>Hảo</t>
  </si>
  <si>
    <t>Hoàng Thị Thu</t>
  </si>
  <si>
    <t>Hằng</t>
  </si>
  <si>
    <t>Huỳnh Mãi Thanh</t>
  </si>
  <si>
    <t xml:space="preserve">Nguyễn Thị Kim </t>
  </si>
  <si>
    <t>Nguyễn Ngọc</t>
  </si>
  <si>
    <t>Hân</t>
  </si>
  <si>
    <t xml:space="preserve">Đào Thị Thu </t>
  </si>
  <si>
    <t>Hiền</t>
  </si>
  <si>
    <t>Phạm Thị Thúy</t>
  </si>
  <si>
    <t>Hoàng Thị Bích</t>
  </si>
  <si>
    <t>Hồng</t>
  </si>
  <si>
    <t>Hồ Mộng</t>
  </si>
  <si>
    <t>Kiều</t>
  </si>
  <si>
    <t xml:space="preserve">Nguyễn Thị Oanh </t>
  </si>
  <si>
    <t xml:space="preserve">Huỳnh Ngọc Thiên </t>
  </si>
  <si>
    <t>Kim</t>
  </si>
  <si>
    <t>Nguyễn Thị</t>
  </si>
  <si>
    <t>Lành</t>
  </si>
  <si>
    <t xml:space="preserve">Đặng Thị Bảo </t>
  </si>
  <si>
    <t>Linh</t>
  </si>
  <si>
    <t xml:space="preserve">Vy Si </t>
  </si>
  <si>
    <t>Mùi</t>
  </si>
  <si>
    <t xml:space="preserve">Tô Diễm </t>
  </si>
  <si>
    <t>My</t>
  </si>
  <si>
    <t xml:space="preserve">Dương Trịnh Huyền </t>
  </si>
  <si>
    <t>Ngân</t>
  </si>
  <si>
    <t xml:space="preserve">Trần Thảo </t>
  </si>
  <si>
    <t>Nguyên</t>
  </si>
  <si>
    <t xml:space="preserve">Bùi Thị Hiền </t>
  </si>
  <si>
    <t>Nhi</t>
  </si>
  <si>
    <t xml:space="preserve">Phan Thị Yến </t>
  </si>
  <si>
    <t xml:space="preserve">Đinh Hữu </t>
  </si>
  <si>
    <t>Phúc</t>
  </si>
  <si>
    <t xml:space="preserve">Nguyễn Thị Hồng </t>
  </si>
  <si>
    <t>Phương</t>
  </si>
  <si>
    <t xml:space="preserve">Phạm Ngọc Mai </t>
  </si>
  <si>
    <t xml:space="preserve">Nguyễn Chí </t>
  </si>
  <si>
    <t>Thanh</t>
  </si>
  <si>
    <t xml:space="preserve">Mai Kim </t>
  </si>
  <si>
    <t>Thoa</t>
  </si>
  <si>
    <t xml:space="preserve">Trần Thị Thu </t>
  </si>
  <si>
    <t>Thùy</t>
  </si>
  <si>
    <t xml:space="preserve">Nguyễn Thị Anh </t>
  </si>
  <si>
    <t>Thư</t>
  </si>
  <si>
    <t xml:space="preserve">Nguyễn Tô Anh </t>
  </si>
  <si>
    <t>Tiên</t>
  </si>
  <si>
    <t xml:space="preserve">Nguyễn Thị </t>
  </si>
  <si>
    <t>Trang</t>
  </si>
  <si>
    <t xml:space="preserve">Nguyễn Hương </t>
  </si>
  <si>
    <t>Trà</t>
  </si>
  <si>
    <t xml:space="preserve">Lê Ngọc Bảo </t>
  </si>
  <si>
    <t>Trân</t>
  </si>
  <si>
    <t xml:space="preserve">Lộc Bảo </t>
  </si>
  <si>
    <t xml:space="preserve">Lâm Quang Minh </t>
  </si>
  <si>
    <t>Trí</t>
  </si>
  <si>
    <t xml:space="preserve">Lâm Nguyễn Thanh </t>
  </si>
  <si>
    <t>Trúc</t>
  </si>
  <si>
    <t xml:space="preserve">Trần Thị Hạ </t>
  </si>
  <si>
    <t>Uy</t>
  </si>
  <si>
    <t xml:space="preserve">Đoàn Dư Phương </t>
  </si>
  <si>
    <t>Uyên</t>
  </si>
  <si>
    <t>Vân</t>
  </si>
  <si>
    <t>Ngày    15    tháng     05    năm 2011</t>
  </si>
  <si>
    <t>XẾP LOẠI</t>
  </si>
  <si>
    <t>Xuất Sắc</t>
  </si>
  <si>
    <t>Tốt</t>
  </si>
  <si>
    <t>Khá</t>
  </si>
  <si>
    <t>TB Khá</t>
  </si>
  <si>
    <t>TB</t>
  </si>
  <si>
    <t>Yếu</t>
  </si>
  <si>
    <t>Kém</t>
  </si>
  <si>
    <t>Cộng</t>
  </si>
  <si>
    <t>TỔNG</t>
  </si>
  <si>
    <t>Ngày        tháng         năm 2011</t>
  </si>
  <si>
    <t>Phạm Vy</t>
  </si>
  <si>
    <t>Dương Kim</t>
  </si>
  <si>
    <t>Cúc</t>
  </si>
  <si>
    <t>Dương Lê Hạnh</t>
  </si>
  <si>
    <t>Đinh Mỹ</t>
  </si>
  <si>
    <t>Nguyễn Thị Thu</t>
  </si>
  <si>
    <t>Trần Huỳnh Minh</t>
  </si>
  <si>
    <t>Nguyễn Thị Kim</t>
  </si>
  <si>
    <t>Hoa</t>
  </si>
  <si>
    <t>Hán Thị Khánh</t>
  </si>
  <si>
    <t>Hòa</t>
  </si>
  <si>
    <t>Lê Thị Mỹ</t>
  </si>
  <si>
    <t>Nguyễn Thị Tuyết</t>
  </si>
  <si>
    <t xml:space="preserve">Hoàng Thị Kim </t>
  </si>
  <si>
    <t>Huệ</t>
  </si>
  <si>
    <t xml:space="preserve">Lê Kim </t>
  </si>
  <si>
    <t>Huy</t>
  </si>
  <si>
    <t xml:space="preserve">Nguyễn Thị Trúc </t>
  </si>
  <si>
    <t>Huyên</t>
  </si>
  <si>
    <t>Vũ Thị Hoàng</t>
  </si>
  <si>
    <t>Lan</t>
  </si>
  <si>
    <t>Nguyễn Thị Mỹ</t>
  </si>
  <si>
    <t>Lệ</t>
  </si>
  <si>
    <t>Trần Thị Trúc</t>
  </si>
  <si>
    <t>Vũ Thị</t>
  </si>
  <si>
    <t>Ngàn</t>
  </si>
  <si>
    <t>Phạm Minh</t>
  </si>
  <si>
    <t>Ngọc</t>
  </si>
  <si>
    <t>Nguyễn Thị Ánh</t>
  </si>
  <si>
    <t>Nguyệt</t>
  </si>
  <si>
    <t xml:space="preserve">Phạm Thị Ngọc </t>
  </si>
  <si>
    <t>Nương</t>
  </si>
  <si>
    <t>Nguyễn Xuân</t>
  </si>
  <si>
    <t>Phong</t>
  </si>
  <si>
    <t>Phan Thị</t>
  </si>
  <si>
    <t>Sang</t>
  </si>
  <si>
    <t>Nguyễn Trường</t>
  </si>
  <si>
    <t>Thiên</t>
  </si>
  <si>
    <t>Nguyễn Huỳnh Thảo</t>
  </si>
  <si>
    <t>Nguyễn Huỳnh Thủy</t>
  </si>
  <si>
    <t xml:space="preserve">Lê Thu </t>
  </si>
  <si>
    <t>Nguyễn Thị Kiều</t>
  </si>
  <si>
    <t>Trinh</t>
  </si>
  <si>
    <t>Huỳnh Thị Trí</t>
  </si>
  <si>
    <t>Viễn</t>
  </si>
  <si>
    <t>Huỳnh Lê Tường</t>
  </si>
  <si>
    <t>Vy</t>
  </si>
  <si>
    <t>Đặng Thị Lệ</t>
  </si>
  <si>
    <t>Xuân</t>
  </si>
  <si>
    <t>Ngày    16   tháng   05      năm 2012</t>
  </si>
  <si>
    <t>Thầy TRẦN MINH NGỌC</t>
  </si>
  <si>
    <t>HuỲNH LÊ TƯỜNG VY</t>
  </si>
  <si>
    <t>DƯƠNG LÊ HẠNH DUNG</t>
  </si>
  <si>
    <t>NGUYỄN THỊ HỒNG XUÂN</t>
  </si>
  <si>
    <t>KHOA KẾ TOÁN -KIỂM TOÁN</t>
  </si>
  <si>
    <t>Ngày  27  tháng   5  năm 2012</t>
  </si>
  <si>
    <t>Lưu Việt Hoà</t>
  </si>
  <si>
    <t>Nguyễn Thị Mỹ Huệ</t>
  </si>
  <si>
    <t>Ngày    20    tháng     6    năm 2012</t>
  </si>
  <si>
    <t xml:space="preserve"> </t>
  </si>
  <si>
    <t>LỚP DH11KT12</t>
  </si>
  <si>
    <t>Ngày    17    tháng    05     năm 2012</t>
  </si>
  <si>
    <t>HỌC KỲ 2 NĂM 2011 - 2012</t>
  </si>
  <si>
    <t>Ngày   3   tháng    5    năm 2012</t>
  </si>
  <si>
    <t>Nguyễn Thị Diệu</t>
  </si>
  <si>
    <t>LỚP DH11KT11</t>
  </si>
  <si>
    <t>Điểm 
thưởng</t>
  </si>
  <si>
    <t>Tổng 
cộng</t>
  </si>
  <si>
    <t xml:space="preserve">Xếp 
loại </t>
  </si>
  <si>
    <t>Điểm
 thưởng</t>
  </si>
  <si>
    <t xml:space="preserve">Xếp
 loại </t>
  </si>
  <si>
    <t>HỌC KỲ II NĂM HỌC 2011 - 2012</t>
  </si>
  <si>
    <t>Ngô Thị Kim</t>
  </si>
  <si>
    <t>Mang Thị Kiều</t>
  </si>
  <si>
    <t>Diễm</t>
  </si>
  <si>
    <t>Phạm Ngọc</t>
  </si>
  <si>
    <t>Lê Thùy</t>
  </si>
  <si>
    <t>Huỳnh Nguyễn Kiều</t>
  </si>
  <si>
    <t>Lý Mỹ</t>
  </si>
  <si>
    <t>Phạm Thị Thùy</t>
  </si>
  <si>
    <t>Cao Thị Diệu</t>
  </si>
  <si>
    <t>Bùi Thị Tâm</t>
  </si>
  <si>
    <t>Nguyễn Thị Diễm</t>
  </si>
  <si>
    <t>Võ Thị Mỹ</t>
  </si>
  <si>
    <t>Hồ Thị Tuyết</t>
  </si>
  <si>
    <t>Mai</t>
  </si>
  <si>
    <t>May</t>
  </si>
  <si>
    <t>Phan Nguyễn Hà</t>
  </si>
  <si>
    <t>Nguyễn Thành</t>
  </si>
  <si>
    <t>Nhân</t>
  </si>
  <si>
    <t>Hồ Trọng</t>
  </si>
  <si>
    <t>Phạm Thị Cẩm</t>
  </si>
  <si>
    <t>Nhung</t>
  </si>
  <si>
    <t>Phùng Thị Mai</t>
  </si>
  <si>
    <t>Võ Thị Kim</t>
  </si>
  <si>
    <t>Quyên</t>
  </si>
  <si>
    <t>Nguyễn Thị Ngọc</t>
  </si>
  <si>
    <t>Trần Thị Minh</t>
  </si>
  <si>
    <t>Thành</t>
  </si>
  <si>
    <t>Võ Thị Thu</t>
  </si>
  <si>
    <t>Thảo</t>
  </si>
  <si>
    <t xml:space="preserve">Trần Thị </t>
  </si>
  <si>
    <t>Nguyễn Thị Mai</t>
  </si>
  <si>
    <t>Cao Thị Mỹ</t>
  </si>
  <si>
    <t>Thủy</t>
  </si>
  <si>
    <t>Lê Thị Ngọc</t>
  </si>
  <si>
    <t>Cao Thanh</t>
  </si>
  <si>
    <t>Thúy</t>
  </si>
  <si>
    <t>Phạm Thị Thanh</t>
  </si>
  <si>
    <t>Lê Thị Hà</t>
  </si>
  <si>
    <t>Phan Minh</t>
  </si>
  <si>
    <t>Bùi Thị</t>
  </si>
  <si>
    <t>Phạm Ngọc Minh</t>
  </si>
  <si>
    <t>Tuấn</t>
  </si>
  <si>
    <t>Phạm Thị Hồng</t>
  </si>
  <si>
    <t>Vi</t>
  </si>
  <si>
    <t>Ngày     12   tháng   5      năm 2012</t>
  </si>
  <si>
    <t>Phan Thị Thúy Ngọc</t>
  </si>
  <si>
    <t>Mang Thị Kiều Diễm</t>
  </si>
  <si>
    <t>Hồ Trọng Nhân</t>
  </si>
  <si>
    <t>Cao Thị Mỹ Thủy</t>
  </si>
  <si>
    <t>LỚP DH11KT08</t>
  </si>
  <si>
    <t>LỚP DH11KT04</t>
  </si>
  <si>
    <t>Ngày 17 tháng 7 năm 2012</t>
  </si>
  <si>
    <t>Tổng
 cộng</t>
  </si>
  <si>
    <t>An</t>
  </si>
  <si>
    <t>Ánh</t>
  </si>
  <si>
    <t>Chi</t>
  </si>
  <si>
    <t>Duy</t>
  </si>
  <si>
    <t>Gấm</t>
  </si>
  <si>
    <t>Hoàng</t>
  </si>
  <si>
    <t>Huyền</t>
  </si>
  <si>
    <t>Hương</t>
  </si>
  <si>
    <t>Lộc</t>
  </si>
  <si>
    <t>Oanh</t>
  </si>
  <si>
    <t>Phụng</t>
  </si>
  <si>
    <t>Thiện</t>
  </si>
  <si>
    <t>Trung</t>
  </si>
  <si>
    <t>Trường</t>
  </si>
  <si>
    <t>Xưa</t>
  </si>
  <si>
    <t>Yến</t>
  </si>
  <si>
    <t xml:space="preserve">Phan Ngọc </t>
  </si>
  <si>
    <t xml:space="preserve">Đỗ Thị Hải </t>
  </si>
  <si>
    <t>Dương Thị Diễm</t>
  </si>
  <si>
    <t>Nguyễn Thị Tường</t>
  </si>
  <si>
    <t xml:space="preserve">Đặng Tường </t>
  </si>
  <si>
    <t xml:space="preserve">Tạ Hồng </t>
  </si>
  <si>
    <t xml:space="preserve">Nguyễn Vũ </t>
  </si>
  <si>
    <t xml:space="preserve">Nguyễn Hà </t>
  </si>
  <si>
    <t xml:space="preserve">Nguyễn Thị Hà </t>
  </si>
  <si>
    <t xml:space="preserve">Hoàng Thị </t>
  </si>
  <si>
    <t xml:space="preserve">Đinh Nguyễn Nha </t>
  </si>
  <si>
    <t xml:space="preserve">Đào Thị Thanh </t>
  </si>
  <si>
    <t xml:space="preserve">Hà Phương </t>
  </si>
  <si>
    <t xml:space="preserve">Phạm Thị Minh </t>
  </si>
  <si>
    <t xml:space="preserve">Lê Phương </t>
  </si>
  <si>
    <t xml:space="preserve">Đoàn Thị </t>
  </si>
  <si>
    <t xml:space="preserve">Ngô Kim </t>
  </si>
  <si>
    <t xml:space="preserve">Dương Thị Kim </t>
  </si>
  <si>
    <t xml:space="preserve">Nguyễn Quốc </t>
  </si>
  <si>
    <t>Nguyễn Thị Tố</t>
  </si>
  <si>
    <t xml:space="preserve">Đặng Thị Thái </t>
  </si>
  <si>
    <t xml:space="preserve">Nguyễn Hoàng </t>
  </si>
  <si>
    <t xml:space="preserve">Ngô Thị </t>
  </si>
  <si>
    <t xml:space="preserve">Tăng Thị Cẩm </t>
  </si>
  <si>
    <t xml:space="preserve">Nguyễn Thị Thiên </t>
  </si>
  <si>
    <t xml:space="preserve">Nguyễn Thị Thanh </t>
  </si>
  <si>
    <t xml:space="preserve">Nguyễn Thị Ngọc </t>
  </si>
  <si>
    <t xml:space="preserve">Nguyễn Thị Mỹ </t>
  </si>
  <si>
    <t xml:space="preserve">Cao Nghị </t>
  </si>
  <si>
    <t xml:space="preserve">Nguyễn Ngọc </t>
  </si>
  <si>
    <t xml:space="preserve">Trương Thị Hồng </t>
  </si>
  <si>
    <t>Phạm Thị Việt</t>
  </si>
  <si>
    <t xml:space="preserve">Nguyễn Thị Bảo </t>
  </si>
  <si>
    <t xml:space="preserve">Phan Phương </t>
  </si>
  <si>
    <t xml:space="preserve">Nguyễn Thị Bích </t>
  </si>
  <si>
    <t xml:space="preserve">Mai Hồng </t>
  </si>
  <si>
    <t xml:space="preserve">Trần Văn </t>
  </si>
  <si>
    <t>Bảo</t>
  </si>
  <si>
    <t>Cường</t>
  </si>
  <si>
    <t>Hùng</t>
  </si>
  <si>
    <t>Như</t>
  </si>
  <si>
    <t>Phát</t>
  </si>
  <si>
    <t>Phượng</t>
  </si>
  <si>
    <t>Sơn</t>
  </si>
  <si>
    <t>Toàn</t>
  </si>
  <si>
    <t>Trâm</t>
  </si>
  <si>
    <t>Yun</t>
  </si>
  <si>
    <t>Dũng</t>
  </si>
  <si>
    <t xml:space="preserve">Hoàng Quốc </t>
  </si>
  <si>
    <t xml:space="preserve">Sâm Tsai </t>
  </si>
  <si>
    <t xml:space="preserve">Nguyễn Hoài </t>
  </si>
  <si>
    <t xml:space="preserve">Nguyễn Hoàng Thanh </t>
  </si>
  <si>
    <t xml:space="preserve">Nguyễn Trần Thanh </t>
  </si>
  <si>
    <t xml:space="preserve">Võ Thiên </t>
  </si>
  <si>
    <t xml:space="preserve">Đinh Thị Thu </t>
  </si>
  <si>
    <t xml:space="preserve">Nguyễn Hữu </t>
  </si>
  <si>
    <t xml:space="preserve">Huỳnh Thị Kim </t>
  </si>
  <si>
    <t xml:space="preserve">Nguyễn Hoàng Anh </t>
  </si>
  <si>
    <t xml:space="preserve">Trần Võ Thị Thu </t>
  </si>
  <si>
    <t xml:space="preserve">Trần Nguyệt </t>
  </si>
  <si>
    <t xml:space="preserve">Nguyễn Thị Hương </t>
  </si>
  <si>
    <t xml:space="preserve">Lưu Thị Trúc </t>
  </si>
  <si>
    <t xml:space="preserve">Dư Vĩ </t>
  </si>
  <si>
    <t xml:space="preserve">Huỳnh Ngọc </t>
  </si>
  <si>
    <t xml:space="preserve">Trang Nguyên </t>
  </si>
  <si>
    <t xml:space="preserve">Lê Thị Kiều </t>
  </si>
  <si>
    <t xml:space="preserve">Nguyễn Thị Quỳnh </t>
  </si>
  <si>
    <t xml:space="preserve">Nguyễn Ngọc Quỳnh </t>
  </si>
  <si>
    <t xml:space="preserve">Trần Thị Hà </t>
  </si>
  <si>
    <t xml:space="preserve">Đỗ Hồng </t>
  </si>
  <si>
    <t xml:space="preserve">Nguyễn Gia </t>
  </si>
  <si>
    <t xml:space="preserve">Phạm Quốc </t>
  </si>
  <si>
    <t xml:space="preserve">Tạ Lục Gia </t>
  </si>
  <si>
    <t xml:space="preserve">Huỳnh Nhựt </t>
  </si>
  <si>
    <t xml:space="preserve">Tạ Vĩnh </t>
  </si>
  <si>
    <t xml:space="preserve">Hoàng Cao </t>
  </si>
  <si>
    <t xml:space="preserve">Đỗ Ngọc </t>
  </si>
  <si>
    <t xml:space="preserve">Nguyễn Tuấn </t>
  </si>
  <si>
    <t xml:space="preserve">Bùi Tuấn </t>
  </si>
  <si>
    <t>Đạt</t>
  </si>
  <si>
    <t>Khánh</t>
  </si>
  <si>
    <t>Nhu</t>
  </si>
  <si>
    <t>Ni</t>
  </si>
  <si>
    <t>Thuật</t>
  </si>
  <si>
    <t>Thượng</t>
  </si>
  <si>
    <t>Truyền</t>
  </si>
  <si>
    <t>Tú</t>
  </si>
  <si>
    <t>Tuyết</t>
  </si>
  <si>
    <t>Viên</t>
  </si>
  <si>
    <t>Lý Phụng</t>
  </si>
  <si>
    <t>Dương Ngọc</t>
  </si>
  <si>
    <t>Võ Thanh</t>
  </si>
  <si>
    <t>Trần Dương Thanh</t>
  </si>
  <si>
    <t>Đặng Thị Thanh</t>
  </si>
  <si>
    <t xml:space="preserve">Phạm Việt </t>
  </si>
  <si>
    <t>Nguyễn Thị Trúc</t>
  </si>
  <si>
    <t>Nguyễn Thị Mộng</t>
  </si>
  <si>
    <t>Lý Trúc</t>
  </si>
  <si>
    <t>Nguyễn Ngọc Bảo</t>
  </si>
  <si>
    <t>Nguyễn Hoàng Hương</t>
  </si>
  <si>
    <t xml:space="preserve">Lê Thị Mỹ </t>
  </si>
  <si>
    <t>Huỳnh Thượng</t>
  </si>
  <si>
    <t xml:space="preserve">Huỳnh Thị Thanh </t>
  </si>
  <si>
    <t>Phan Thành</t>
  </si>
  <si>
    <t>Hoàng Phương</t>
  </si>
  <si>
    <t>Dương Đặng Ánh</t>
  </si>
  <si>
    <t>Phạm Quang</t>
  </si>
  <si>
    <t>Trần Thị</t>
  </si>
  <si>
    <t>Đoàn Quỳnh</t>
  </si>
  <si>
    <t>Huỳnh Trần</t>
  </si>
  <si>
    <t>Thân Thị Kim</t>
  </si>
  <si>
    <t>Phan Phương</t>
  </si>
  <si>
    <t>Đàm Thị Ngọc</t>
  </si>
  <si>
    <t xml:space="preserve">Bùi Kim </t>
  </si>
  <si>
    <t>Nguyễn Ngọc Thanh</t>
  </si>
  <si>
    <t>Phan Hồng Ngọc</t>
  </si>
  <si>
    <t>Lê Võ Cao</t>
  </si>
  <si>
    <t>Trần Thị Mỹ</t>
  </si>
  <si>
    <t xml:space="preserve">Đỗ Ngân </t>
  </si>
  <si>
    <t>Nguyễn Tấn</t>
  </si>
  <si>
    <t>Bùi Nguyệt</t>
  </si>
  <si>
    <t>Nguyễn Việt Vân</t>
  </si>
  <si>
    <t>Bùi Ngọc</t>
  </si>
  <si>
    <t>LỚP DH11KT02</t>
  </si>
  <si>
    <t>LỚP  DH11KT03</t>
  </si>
  <si>
    <t>Hạ</t>
  </si>
  <si>
    <t>Nga</t>
  </si>
  <si>
    <t>Tâm</t>
  </si>
  <si>
    <t>Ly</t>
  </si>
  <si>
    <t>Liên</t>
  </si>
  <si>
    <t>Tuyền</t>
  </si>
  <si>
    <t>Khanh</t>
  </si>
  <si>
    <t>Đông</t>
  </si>
  <si>
    <t>Thính</t>
  </si>
  <si>
    <t>Loan</t>
  </si>
  <si>
    <t>Nam</t>
  </si>
  <si>
    <t>Ý</t>
  </si>
  <si>
    <t>Khoa</t>
  </si>
  <si>
    <t>Hiếu</t>
  </si>
  <si>
    <t xml:space="preserve">Trần Ngọc </t>
  </si>
  <si>
    <t xml:space="preserve">Võ Đăng </t>
  </si>
  <si>
    <t>Đỗ Thị Kim</t>
  </si>
  <si>
    <t xml:space="preserve">Đỗ Thị </t>
  </si>
  <si>
    <t xml:space="preserve">Lê Thúy </t>
  </si>
  <si>
    <t xml:space="preserve">Hà Mỹ </t>
  </si>
  <si>
    <t>Nguyễn Lê Như</t>
  </si>
  <si>
    <t xml:space="preserve">Diếp Thị </t>
  </si>
  <si>
    <t xml:space="preserve">Nguyễn Thị </t>
  </si>
  <si>
    <t xml:space="preserve">Đoàn Nguyễn Thanh </t>
  </si>
  <si>
    <t xml:space="preserve">Phạm Thị Kiều </t>
  </si>
  <si>
    <t>Trịnh Thị Thúy</t>
  </si>
  <si>
    <t xml:space="preserve">Phạm Thị Hoài </t>
  </si>
  <si>
    <t xml:space="preserve">Triệu Thị Thu </t>
  </si>
  <si>
    <t xml:space="preserve">Lê Thị Cẩm </t>
  </si>
  <si>
    <t xml:space="preserve">Huỳnh Bá </t>
  </si>
  <si>
    <t xml:space="preserve">Nguyễn Thị Tuyết </t>
  </si>
  <si>
    <t xml:space="preserve">Phạm Thị Kim </t>
  </si>
  <si>
    <t>Lê Yến</t>
  </si>
  <si>
    <t xml:space="preserve">Trần Kim </t>
  </si>
  <si>
    <t xml:space="preserve">Lê Anh </t>
  </si>
  <si>
    <t xml:space="preserve">Nguyễn Thị Thanh </t>
  </si>
  <si>
    <t xml:space="preserve">Lưu Vy </t>
  </si>
  <si>
    <t xml:space="preserve">Bùi Thị Bích </t>
  </si>
  <si>
    <t>Lê Thị Tường</t>
  </si>
  <si>
    <t xml:space="preserve">Nguyễn Thị Thúy </t>
  </si>
  <si>
    <t xml:space="preserve">Lê Thị Minh </t>
  </si>
  <si>
    <t xml:space="preserve">Phạm Hồng </t>
  </si>
  <si>
    <t xml:space="preserve">Thái Đông Kim </t>
  </si>
  <si>
    <t xml:space="preserve">Lê Ngọc Quỳnh </t>
  </si>
  <si>
    <t xml:space="preserve">Nguyễn Thị Mỹ </t>
  </si>
  <si>
    <t>HỌC KỲ II NĂM 2011- 2012</t>
  </si>
  <si>
    <t>LỚP DH11KT05</t>
  </si>
  <si>
    <t>KHOA KẾ TOÁN- KIỂM TOÁN</t>
  </si>
  <si>
    <t>Diệu</t>
  </si>
  <si>
    <t>Giang</t>
  </si>
  <si>
    <t>Hậu</t>
  </si>
  <si>
    <t>Khoan</t>
  </si>
  <si>
    <t>Mi</t>
  </si>
  <si>
    <t>Nhật</t>
  </si>
  <si>
    <t>Tân</t>
  </si>
  <si>
    <t>Thái</t>
  </si>
  <si>
    <t>Tình</t>
  </si>
  <si>
    <t xml:space="preserve">Võ Thị </t>
  </si>
  <si>
    <t xml:space="preserve">Phùng Nhật </t>
  </si>
  <si>
    <t xml:space="preserve">Trần Anh </t>
  </si>
  <si>
    <t xml:space="preserve">Nguyễn Thụy Thùy </t>
  </si>
  <si>
    <t xml:space="preserve">Phạm Thị Mỹ </t>
  </si>
  <si>
    <t xml:space="preserve">Đỗ Hoàng </t>
  </si>
  <si>
    <t xml:space="preserve">Đỗ Thị Mỹ </t>
  </si>
  <si>
    <t xml:space="preserve">Nguyễn Thị Lệ </t>
  </si>
  <si>
    <t xml:space="preserve">Nguyễn Thị Thu </t>
  </si>
  <si>
    <t xml:space="preserve">Lê Thị Hiền </t>
  </si>
  <si>
    <t xml:space="preserve">Huỳnh Thị </t>
  </si>
  <si>
    <t xml:space="preserve">Trần Thị Như </t>
  </si>
  <si>
    <t xml:space="preserve">Lê Thị </t>
  </si>
  <si>
    <t xml:space="preserve">Ninh Quốc </t>
  </si>
  <si>
    <t xml:space="preserve">Tôn Thị Diễm </t>
  </si>
  <si>
    <t xml:space="preserve">Tôn Như </t>
  </si>
  <si>
    <t xml:space="preserve">Võ Thị Mỹ </t>
  </si>
  <si>
    <t xml:space="preserve">Nguyễn Thị Thùy </t>
  </si>
  <si>
    <t>Phạm Thị Bảo</t>
  </si>
  <si>
    <t>Đặng Diễm</t>
  </si>
  <si>
    <t>Hoàng Vũ Trà</t>
  </si>
  <si>
    <t xml:space="preserve">Trịnh Thị Bích </t>
  </si>
  <si>
    <t xml:space="preserve">Trần Minh </t>
  </si>
  <si>
    <t xml:space="preserve">Nguyễn Thị Huỳnh </t>
  </si>
  <si>
    <t xml:space="preserve">Đặng Kim </t>
  </si>
  <si>
    <t xml:space="preserve">Võ Thị Kim </t>
  </si>
  <si>
    <t xml:space="preserve">Đỗ Quốc </t>
  </si>
  <si>
    <t xml:space="preserve">Huỳnh Thị Mỹ </t>
  </si>
  <si>
    <t xml:space="preserve">Dương Thị </t>
  </si>
  <si>
    <t xml:space="preserve">Tôn Nữ Minh </t>
  </si>
  <si>
    <t xml:space="preserve">Trần Thị Huyền </t>
  </si>
  <si>
    <t xml:space="preserve">Lê Thị Ngọc </t>
  </si>
  <si>
    <t xml:space="preserve">Trần Thị Thanh </t>
  </si>
  <si>
    <t>Cẩm</t>
  </si>
  <si>
    <t>Cương</t>
  </si>
  <si>
    <t>Diệp</t>
  </si>
  <si>
    <t>Đăng</t>
  </si>
  <si>
    <t>Giàu</t>
  </si>
  <si>
    <t>Huân</t>
  </si>
  <si>
    <t>Kha</t>
  </si>
  <si>
    <t>Long</t>
  </si>
  <si>
    <t>Lý</t>
  </si>
  <si>
    <t>Quỳnh</t>
  </si>
  <si>
    <t>Sanh</t>
  </si>
  <si>
    <t>Thương</t>
  </si>
  <si>
    <t>Nguyễn Thị Thanh</t>
  </si>
  <si>
    <t>Phan Thảo</t>
  </si>
  <si>
    <t>Lâm Giản Châu</t>
  </si>
  <si>
    <t>Đặng Trần Thanh</t>
  </si>
  <si>
    <t>Lê Thị</t>
  </si>
  <si>
    <t>Hoàng Thị Phương</t>
  </si>
  <si>
    <t>Đồng Thị My</t>
  </si>
  <si>
    <t>Vũ Như</t>
  </si>
  <si>
    <t>Lê Thị Hồng</t>
  </si>
  <si>
    <t>Tống Trần Đông</t>
  </si>
  <si>
    <t>Nguyễn Kiều Yến</t>
  </si>
  <si>
    <t>Đoàn Thị Yến</t>
  </si>
  <si>
    <t>Nguyễn Diễm</t>
  </si>
  <si>
    <t>Lê Thị Kim</t>
  </si>
  <si>
    <t>Nguyễn</t>
  </si>
  <si>
    <t>Vưu Ngọc</t>
  </si>
  <si>
    <t xml:space="preserve">Nguyễn Tùng </t>
  </si>
  <si>
    <t>Huỳnh Dương Kim</t>
  </si>
  <si>
    <t>Nguyễn Thị Hồng</t>
  </si>
  <si>
    <t>Trần Thị Thanh</t>
  </si>
  <si>
    <t>Cù Thị</t>
  </si>
  <si>
    <t>Lê Thanh</t>
  </si>
  <si>
    <t>Lê Trọng</t>
  </si>
  <si>
    <t>Nguyễn Thu</t>
  </si>
  <si>
    <t>Hồ Đăng</t>
  </si>
  <si>
    <t>Phan Khởi</t>
  </si>
  <si>
    <t>Lê Nguyễn Thùy</t>
  </si>
  <si>
    <t>Đỗ Kim</t>
  </si>
  <si>
    <t>Nguyễn Hồng Ngọc</t>
  </si>
  <si>
    <t>Nguyễn Lê Mai</t>
  </si>
  <si>
    <t>Nguyễn Thị Việt</t>
  </si>
  <si>
    <t>Cao Thị Thanh</t>
  </si>
  <si>
    <t>LỚP DH11KT06</t>
  </si>
  <si>
    <t xml:space="preserve">HỌ VÀ TÊN </t>
  </si>
  <si>
    <t>LỚP DH11KT09</t>
  </si>
  <si>
    <t>Đoàn</t>
  </si>
  <si>
    <t>Dương</t>
  </si>
  <si>
    <t>Lân</t>
  </si>
  <si>
    <t>Lụa</t>
  </si>
  <si>
    <t>Minh</t>
  </si>
  <si>
    <t>Nhàn</t>
  </si>
  <si>
    <t>Nữ</t>
  </si>
  <si>
    <t>Quân</t>
  </si>
  <si>
    <t>Thạch</t>
  </si>
  <si>
    <t>Thắm</t>
  </si>
  <si>
    <t>Thôi</t>
  </si>
  <si>
    <t>Trầm</t>
  </si>
  <si>
    <t>Vinh</t>
  </si>
  <si>
    <t>Vũ</t>
  </si>
  <si>
    <t>Nguyễn Thị Phi</t>
  </si>
  <si>
    <t>Thái Thanh</t>
  </si>
  <si>
    <t xml:space="preserve">Bùi Hoàng </t>
  </si>
  <si>
    <t xml:space="preserve">Trần Thế </t>
  </si>
  <si>
    <t xml:space="preserve">Trần Thị Hồng </t>
  </si>
  <si>
    <t xml:space="preserve">Nguyễn Thị Hồng </t>
  </si>
  <si>
    <t xml:space="preserve">Lâm Thị Phương </t>
  </si>
  <si>
    <t xml:space="preserve">Phạm Thị Thùy </t>
  </si>
  <si>
    <t xml:space="preserve">Phan Thị Bích </t>
  </si>
  <si>
    <t xml:space="preserve">Trần Thị Ngọc </t>
  </si>
  <si>
    <t xml:space="preserve">Lê Thị </t>
  </si>
  <si>
    <t xml:space="preserve">Nguyễn Phạm Thanh </t>
  </si>
  <si>
    <t xml:space="preserve">Nguyễn Thị Như </t>
  </si>
  <si>
    <t xml:space="preserve">Trần Nguyễn Hoàng </t>
  </si>
  <si>
    <t>Huỳnh Minh</t>
  </si>
  <si>
    <t xml:space="preserve">Nguyễn Thị Tuyết </t>
  </si>
  <si>
    <t xml:space="preserve">Hoàng Thị </t>
  </si>
  <si>
    <t xml:space="preserve">Nguyễn Phụng Ái </t>
  </si>
  <si>
    <t>Nguyễn Dương</t>
  </si>
  <si>
    <t xml:space="preserve">Đỗ Bích </t>
  </si>
  <si>
    <t>Lê Thị Hoàng</t>
  </si>
  <si>
    <t xml:space="preserve">Hàng Tuyết </t>
  </si>
  <si>
    <t xml:space="preserve">Phạm Thị Ngọc </t>
  </si>
  <si>
    <t xml:space="preserve">Đặng Thảo </t>
  </si>
  <si>
    <t xml:space="preserve">Ngô Thanh </t>
  </si>
  <si>
    <t xml:space="preserve">Trần Thị Thanh </t>
  </si>
  <si>
    <t xml:space="preserve">Lê Phi </t>
  </si>
  <si>
    <t xml:space="preserve">Đỗ Thị Thu </t>
  </si>
  <si>
    <t xml:space="preserve">Phạm Thị Ánh </t>
  </si>
  <si>
    <t xml:space="preserve">Huỳnh Thị </t>
  </si>
  <si>
    <t xml:space="preserve">Trần Thúy </t>
  </si>
  <si>
    <t xml:space="preserve">Lê Thị Mỹ </t>
  </si>
  <si>
    <t xml:space="preserve">Châu Ngọc </t>
  </si>
  <si>
    <t xml:space="preserve">Nguyễn Thị Ngân </t>
  </si>
  <si>
    <t xml:space="preserve">Hoàng </t>
  </si>
  <si>
    <t xml:space="preserve">Phạm Mỹ </t>
  </si>
  <si>
    <t xml:space="preserve">Nguyễn Hoàng </t>
  </si>
  <si>
    <t xml:space="preserve">Lê Minh </t>
  </si>
  <si>
    <t xml:space="preserve">Võ Thị Ngọc </t>
  </si>
  <si>
    <t>Nguyễn Thị Lan</t>
  </si>
  <si>
    <t>LỚP DH11KT10</t>
  </si>
  <si>
    <t>Chinh</t>
  </si>
  <si>
    <t>Hiệp</t>
  </si>
  <si>
    <t>Hường</t>
  </si>
  <si>
    <t>Lê</t>
  </si>
  <si>
    <t>Mơ</t>
  </si>
  <si>
    <t>Phi</t>
  </si>
  <si>
    <t>Thi</t>
  </si>
  <si>
    <t>Thường</t>
  </si>
  <si>
    <t>Thuyền</t>
  </si>
  <si>
    <t>Dương Thùy</t>
  </si>
  <si>
    <t xml:space="preserve">Ngô Thùy </t>
  </si>
  <si>
    <t xml:space="preserve">Huỳnh Thị Ngọc </t>
  </si>
  <si>
    <t xml:space="preserve">Lê Xuân </t>
  </si>
  <si>
    <t xml:space="preserve">Ngô Thị Ngọc </t>
  </si>
  <si>
    <t xml:space="preserve">Đinh Thị Như </t>
  </si>
  <si>
    <t xml:space="preserve">Phạm Anh </t>
  </si>
  <si>
    <t xml:space="preserve">Lê Thị Kim </t>
  </si>
  <si>
    <t xml:space="preserve">Trần Hồng </t>
  </si>
  <si>
    <t xml:space="preserve">Lưu Thị Mai </t>
  </si>
  <si>
    <t xml:space="preserve">Hà Lê Trúc </t>
  </si>
  <si>
    <t xml:space="preserve">Nguyễn Võ Yến </t>
  </si>
  <si>
    <t>Hoàng Thị Yến</t>
  </si>
  <si>
    <t xml:space="preserve">Cao Thị Thanh </t>
  </si>
  <si>
    <t xml:space="preserve">Đoàn Thị Thảo </t>
  </si>
  <si>
    <t xml:space="preserve">Phan Thị Lan  </t>
  </si>
  <si>
    <t xml:space="preserve">Hồ Thị Ngọc </t>
  </si>
  <si>
    <t xml:space="preserve">Lê Thị Tuyết </t>
  </si>
  <si>
    <t>Nguyễn Thị Lê</t>
  </si>
  <si>
    <t xml:space="preserve">Nguyễn Nữ Thảo </t>
  </si>
  <si>
    <t xml:space="preserve">Trần Công </t>
  </si>
  <si>
    <t xml:space="preserve">Hoàng Nữ Khánh </t>
  </si>
  <si>
    <t xml:space="preserve">Trần Huyền </t>
  </si>
  <si>
    <t xml:space="preserve">Bùi Thị Bích </t>
  </si>
  <si>
    <t xml:space="preserve">Nguyễn Thanh </t>
  </si>
  <si>
    <t xml:space="preserve">Nguyễn Kiều </t>
  </si>
  <si>
    <t xml:space="preserve">Phạm Vân </t>
  </si>
  <si>
    <t xml:space="preserve">Lê Hà Kiều </t>
  </si>
  <si>
    <t>Châu</t>
  </si>
  <si>
    <t>Hiệu</t>
  </si>
  <si>
    <t>Hưng</t>
  </si>
  <si>
    <t>Kỳ</t>
  </si>
  <si>
    <t>Liễu</t>
  </si>
  <si>
    <t>Mản</t>
  </si>
  <si>
    <t>Quang</t>
  </si>
  <si>
    <t>Quý</t>
  </si>
  <si>
    <t>Tấn</t>
  </si>
  <si>
    <t>Thu</t>
  </si>
  <si>
    <t>Tư</t>
  </si>
  <si>
    <t xml:space="preserve">Lê Thị Cẩm </t>
  </si>
  <si>
    <t>Ngô Hoàng</t>
  </si>
  <si>
    <t>Nguyễn Thị Như</t>
  </si>
  <si>
    <t xml:space="preserve">Trần Thị Bé </t>
  </si>
  <si>
    <t xml:space="preserve">Mai Ngọc </t>
  </si>
  <si>
    <t xml:space="preserve">Nguyễn Thị Hiền </t>
  </si>
  <si>
    <t xml:space="preserve">Phan Thị </t>
  </si>
  <si>
    <t xml:space="preserve">Bùi Thị Thanh </t>
  </si>
  <si>
    <t xml:space="preserve">Nguyễn Thị Hoài </t>
  </si>
  <si>
    <t xml:space="preserve">Trần Đình </t>
  </si>
  <si>
    <t xml:space="preserve">Huỳnh Hữu </t>
  </si>
  <si>
    <t xml:space="preserve">Văn Thị Nhã </t>
  </si>
  <si>
    <t xml:space="preserve">Lê Quý </t>
  </si>
  <si>
    <t xml:space="preserve">Đặng Kim Tuyền </t>
  </si>
  <si>
    <t xml:space="preserve">Nguyễn Thị Nhật </t>
  </si>
  <si>
    <t xml:space="preserve">Võ Thị Bích </t>
  </si>
  <si>
    <t>Phạm Xuân</t>
  </si>
  <si>
    <t xml:space="preserve">Huỳnh Duy </t>
  </si>
  <si>
    <t xml:space="preserve">Lưu Việt </t>
  </si>
  <si>
    <t xml:space="preserve">Nguyễn Văn </t>
  </si>
  <si>
    <t xml:space="preserve">Đặng Nguyễn Hồng </t>
  </si>
  <si>
    <t xml:space="preserve">Hoàng Tiến </t>
  </si>
  <si>
    <t xml:space="preserve">Trần Thị Phương </t>
  </si>
  <si>
    <t xml:space="preserve">Lê Mạnh </t>
  </si>
  <si>
    <t xml:space="preserve">Nguyễn Ngọc Bảo </t>
  </si>
  <si>
    <t>Trừ điểm
ngoại trú</t>
  </si>
  <si>
    <t>Trừ điểm 
ngoại trú</t>
  </si>
  <si>
    <t>Lê Thủy</t>
  </si>
  <si>
    <t>Phạm Thị</t>
  </si>
  <si>
    <t xml:space="preserve">Nguyễn Thụy Như </t>
  </si>
  <si>
    <t>Võ Thị Thùy</t>
  </si>
  <si>
    <t>Trần Thị Kim</t>
  </si>
  <si>
    <t>Phan Đình Yến</t>
  </si>
  <si>
    <t xml:space="preserve">Gịp Chí </t>
  </si>
  <si>
    <t xml:space="preserve">Châu Lệ </t>
  </si>
  <si>
    <t>Trình Lê</t>
  </si>
  <si>
    <t>Nguyễn Thị</t>
  </si>
  <si>
    <t xml:space="preserve">nguyễn Thị Thảo </t>
  </si>
  <si>
    <t>Trần Như</t>
  </si>
  <si>
    <t>Đỗ Thị Hồng</t>
  </si>
  <si>
    <t>Vũ Hoàng Kiều</t>
  </si>
  <si>
    <t>Nguyễn Phương</t>
  </si>
  <si>
    <t>Bùi Thị Như</t>
  </si>
  <si>
    <t xml:space="preserve">\nguyễn Thị Mỹ </t>
  </si>
  <si>
    <t>Bùi Thủy</t>
  </si>
  <si>
    <t>Hà Nguyễn Phương</t>
  </si>
  <si>
    <t xml:space="preserve">Lê Thị Quỳnh </t>
  </si>
  <si>
    <t xml:space="preserve">Phạm Thị Xuân </t>
  </si>
  <si>
    <t>Nguyễn Phương</t>
  </si>
  <si>
    <t>Dương Thị Hồng</t>
  </si>
  <si>
    <t>Huỳnh Thị Phương</t>
  </si>
  <si>
    <t>Lê Đức</t>
  </si>
  <si>
    <t xml:space="preserve">Lê Đăng </t>
  </si>
  <si>
    <t xml:space="preserve">Đinh Thị Lan </t>
  </si>
  <si>
    <t xml:space="preserve">Đỗ Kiều </t>
  </si>
  <si>
    <t>Cao Thị Thúy</t>
  </si>
  <si>
    <t xml:space="preserve">Hồ Văn </t>
  </si>
  <si>
    <t>Trần Thị Hồng</t>
  </si>
  <si>
    <t xml:space="preserve">Lê Ngọc Nhật </t>
  </si>
  <si>
    <t>0954042054</t>
  </si>
  <si>
    <t>HK 3 chuyển qua đặc biệt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</si>
</sst>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</numFmts>
  <fonts count="60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0"/>
      <name val="VNI-Times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59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57" applyFont="1" applyBorder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59" applyFont="1" applyFill="1" applyAlignment="1">
      <alignment horizontal="center" vertical="center"/>
      <protection/>
    </xf>
    <xf numFmtId="0" fontId="1" fillId="0" borderId="0" xfId="59" applyFont="1" applyFill="1" applyAlignment="1">
      <alignment vertical="center"/>
      <protection/>
    </xf>
    <xf numFmtId="0" fontId="1" fillId="0" borderId="0" xfId="59" applyFont="1" applyFill="1" applyAlignment="1">
      <alignment horizontal="center" vertical="center"/>
      <protection/>
    </xf>
    <xf numFmtId="0" fontId="3" fillId="0" borderId="0" xfId="59" applyFont="1" applyFill="1" applyAlignment="1">
      <alignment horizontal="center" vertical="center"/>
      <protection/>
    </xf>
    <xf numFmtId="0" fontId="1" fillId="0" borderId="0" xfId="59" applyFont="1" applyFill="1" applyAlignment="1">
      <alignment horizontal="left" vertical="center"/>
      <protection/>
    </xf>
    <xf numFmtId="0" fontId="1" fillId="0" borderId="0" xfId="59" applyFont="1" applyFill="1" applyAlignment="1">
      <alignment horizontal="right" vertical="center"/>
      <protection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" fillId="0" borderId="10" xfId="59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57" applyFont="1" applyAlignment="1">
      <alignment horizontal="left" vertical="center"/>
      <protection/>
    </xf>
    <xf numFmtId="0" fontId="1" fillId="0" borderId="0" xfId="57" applyFont="1" applyAlignment="1">
      <alignment vertical="center"/>
      <protection/>
    </xf>
    <xf numFmtId="0" fontId="1" fillId="0" borderId="0" xfId="57" applyFont="1" applyAlignment="1">
      <alignment horizontal="center" vertical="center"/>
      <protection/>
    </xf>
    <xf numFmtId="0" fontId="1" fillId="0" borderId="10" xfId="57" applyFont="1" applyBorder="1" applyAlignment="1">
      <alignment vertical="center"/>
      <protection/>
    </xf>
    <xf numFmtId="0" fontId="1" fillId="0" borderId="10" xfId="57" applyFont="1" applyBorder="1" applyAlignment="1">
      <alignment horizontal="left" vertical="center"/>
      <protection/>
    </xf>
    <xf numFmtId="0" fontId="2" fillId="0" borderId="0" xfId="59" applyFont="1" applyFill="1" applyAlignment="1">
      <alignment horizontal="right" vertical="center"/>
      <protection/>
    </xf>
    <xf numFmtId="0" fontId="3" fillId="0" borderId="12" xfId="59" applyFont="1" applyFill="1" applyBorder="1" applyAlignment="1">
      <alignment horizontal="center" vertical="center"/>
      <protection/>
    </xf>
    <xf numFmtId="0" fontId="3" fillId="0" borderId="12" xfId="59" applyFont="1" applyFill="1" applyBorder="1" applyAlignment="1">
      <alignment horizontal="left" vertical="center"/>
      <protection/>
    </xf>
    <xf numFmtId="0" fontId="3" fillId="0" borderId="12" xfId="59" applyFont="1" applyFill="1" applyBorder="1" applyAlignment="1">
      <alignment horizontal="right" vertical="center"/>
      <protection/>
    </xf>
    <xf numFmtId="0" fontId="1" fillId="0" borderId="10" xfId="59" applyFont="1" applyFill="1" applyBorder="1" applyAlignment="1">
      <alignment horizontal="center" vertical="center" wrapText="1"/>
      <protection/>
    </xf>
    <xf numFmtId="0" fontId="8" fillId="0" borderId="10" xfId="59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vertical="center"/>
      <protection/>
    </xf>
    <xf numFmtId="0" fontId="1" fillId="0" borderId="0" xfId="59" applyFont="1" applyFill="1" applyBorder="1" applyAlignment="1">
      <alignment vertical="center"/>
      <protection/>
    </xf>
    <xf numFmtId="0" fontId="1" fillId="0" borderId="0" xfId="59" applyFont="1" applyFill="1" applyBorder="1" applyAlignment="1">
      <alignment horizontal="center" vertical="center"/>
      <protection/>
    </xf>
    <xf numFmtId="0" fontId="8" fillId="0" borderId="0" xfId="59" applyFont="1" applyFill="1" applyBorder="1" applyAlignment="1">
      <alignment horizontal="left" vertical="center"/>
      <protection/>
    </xf>
    <xf numFmtId="0" fontId="8" fillId="0" borderId="0" xfId="59" applyFont="1" applyFill="1" applyBorder="1" applyAlignment="1">
      <alignment horizontal="center" vertical="center"/>
      <protection/>
    </xf>
    <xf numFmtId="0" fontId="9" fillId="0" borderId="0" xfId="59" applyFont="1" applyFill="1" applyBorder="1" applyAlignment="1">
      <alignment horizontal="center" vertical="center"/>
      <protection/>
    </xf>
    <xf numFmtId="0" fontId="1" fillId="0" borderId="0" xfId="59" applyFont="1" applyFill="1" applyBorder="1" applyAlignment="1">
      <alignment horizontal="right" vertical="center" wrapText="1"/>
      <protection/>
    </xf>
    <xf numFmtId="0" fontId="1" fillId="0" borderId="0" xfId="59" applyFont="1" applyFill="1" applyBorder="1" applyAlignment="1">
      <alignment horizontal="left"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right" vertical="center"/>
      <protection/>
    </xf>
    <xf numFmtId="0" fontId="1" fillId="0" borderId="10" xfId="59" applyFont="1" applyFill="1" applyBorder="1" applyAlignment="1">
      <alignment horizontal="right" vertical="center" wrapText="1"/>
      <protection/>
    </xf>
    <xf numFmtId="0" fontId="8" fillId="0" borderId="0" xfId="59" applyFont="1" applyFill="1" applyBorder="1" applyAlignment="1" quotePrefix="1">
      <alignment horizontal="center" vertical="center"/>
      <protection/>
    </xf>
    <xf numFmtId="0" fontId="11" fillId="0" borderId="0" xfId="59" applyFont="1" applyFill="1" applyAlignment="1">
      <alignment horizontal="center" vertical="center"/>
      <protection/>
    </xf>
    <xf numFmtId="0" fontId="11" fillId="0" borderId="0" xfId="59" applyFont="1" applyFill="1" applyAlignment="1">
      <alignment vertical="center"/>
      <protection/>
    </xf>
    <xf numFmtId="0" fontId="7" fillId="0" borderId="0" xfId="59" applyFont="1" applyFill="1" applyBorder="1" applyAlignment="1">
      <alignment vertical="center"/>
      <protection/>
    </xf>
    <xf numFmtId="0" fontId="11" fillId="0" borderId="0" xfId="59" applyFont="1" applyFill="1" applyBorder="1" applyAlignment="1">
      <alignment vertical="center"/>
      <protection/>
    </xf>
    <xf numFmtId="0" fontId="1" fillId="0" borderId="0" xfId="58" applyFont="1" applyAlignment="1">
      <alignment vertical="center"/>
      <protection/>
    </xf>
    <xf numFmtId="0" fontId="1" fillId="0" borderId="0" xfId="58" applyFont="1" applyBorder="1" applyAlignment="1">
      <alignment vertical="center"/>
      <protection/>
    </xf>
    <xf numFmtId="0" fontId="2" fillId="0" borderId="0" xfId="58" applyFont="1" applyAlignment="1">
      <alignment horizontal="right" vertic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1" fillId="0" borderId="0" xfId="58" applyFont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12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 vertical="center"/>
      <protection/>
    </xf>
    <xf numFmtId="0" fontId="1" fillId="0" borderId="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vertical="center"/>
      <protection/>
    </xf>
    <xf numFmtId="0" fontId="1" fillId="0" borderId="0" xfId="58" applyFont="1" applyBorder="1" applyAlignment="1">
      <alignment vertical="center" wrapText="1"/>
      <protection/>
    </xf>
    <xf numFmtId="0" fontId="1" fillId="0" borderId="0" xfId="58" applyFont="1" applyBorder="1" applyAlignment="1">
      <alignment horizontal="center" vertical="center" wrapText="1"/>
      <protection/>
    </xf>
    <xf numFmtId="0" fontId="8" fillId="0" borderId="0" xfId="58" applyFont="1" applyBorder="1" applyAlignment="1" quotePrefix="1">
      <alignment vertical="center"/>
      <protection/>
    </xf>
    <xf numFmtId="0" fontId="8" fillId="0" borderId="0" xfId="58" applyFont="1" applyBorder="1" applyAlignment="1">
      <alignment horizontal="left" vertical="center"/>
      <protection/>
    </xf>
    <xf numFmtId="0" fontId="11" fillId="0" borderId="0" xfId="58" applyFont="1" applyAlignment="1">
      <alignment vertical="center"/>
      <protection/>
    </xf>
    <xf numFmtId="0" fontId="7" fillId="0" borderId="0" xfId="58" applyFont="1" applyAlignment="1">
      <alignment horizontal="center" vertical="center"/>
      <protection/>
    </xf>
    <xf numFmtId="0" fontId="11" fillId="0" borderId="0" xfId="58" applyFont="1" applyBorder="1" applyAlignment="1">
      <alignment vertical="center"/>
      <protection/>
    </xf>
    <xf numFmtId="0" fontId="7" fillId="0" borderId="0" xfId="58" applyFont="1" applyBorder="1" applyAlignment="1">
      <alignment vertical="center"/>
      <protection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" fillId="0" borderId="10" xfId="0" applyNumberFormat="1" applyFont="1" applyBorder="1" applyAlignment="1" quotePrefix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57" applyFont="1" applyBorder="1" applyAlignment="1">
      <alignment horizontal="center" vertical="center"/>
      <protection/>
    </xf>
    <xf numFmtId="0" fontId="3" fillId="0" borderId="10" xfId="57" applyFont="1" applyBorder="1" applyAlignment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1" xfId="58" applyFont="1" applyBorder="1" applyAlignment="1">
      <alignment horizontal="center" vertical="center"/>
      <protection/>
    </xf>
    <xf numFmtId="0" fontId="1" fillId="0" borderId="10" xfId="58" applyFont="1" applyBorder="1" applyAlignment="1">
      <alignment horizontal="center" vertical="center"/>
      <protection/>
    </xf>
    <xf numFmtId="0" fontId="1" fillId="0" borderId="14" xfId="58" applyFont="1" applyBorder="1" applyAlignment="1">
      <alignment horizontal="center" vertical="center"/>
      <protection/>
    </xf>
    <xf numFmtId="0" fontId="1" fillId="0" borderId="15" xfId="58" applyFont="1" applyBorder="1" applyAlignment="1">
      <alignment vertical="center"/>
      <protection/>
    </xf>
    <xf numFmtId="0" fontId="1" fillId="0" borderId="10" xfId="58" applyFont="1" applyBorder="1" applyAlignment="1">
      <alignment vertical="center"/>
      <protection/>
    </xf>
    <xf numFmtId="0" fontId="1" fillId="0" borderId="11" xfId="58" applyFont="1" applyBorder="1" applyAlignment="1">
      <alignment vertical="center"/>
      <protection/>
    </xf>
    <xf numFmtId="0" fontId="1" fillId="0" borderId="10" xfId="58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1" xfId="58" applyFont="1" applyBorder="1" applyAlignment="1" quotePrefix="1">
      <alignment vertical="center"/>
      <protection/>
    </xf>
    <xf numFmtId="0" fontId="57" fillId="0" borderId="10" xfId="59" applyFont="1" applyBorder="1" applyAlignment="1">
      <alignment vertical="center"/>
      <protection/>
    </xf>
    <xf numFmtId="0" fontId="1" fillId="0" borderId="11" xfId="59" applyFont="1" applyFill="1" applyBorder="1" applyAlignment="1">
      <alignment horizontal="left" vertical="center"/>
      <protection/>
    </xf>
    <xf numFmtId="0" fontId="57" fillId="0" borderId="10" xfId="59" applyFont="1" applyBorder="1" applyAlignment="1">
      <alignment horizontal="center" vertical="center"/>
      <protection/>
    </xf>
    <xf numFmtId="0" fontId="57" fillId="0" borderId="10" xfId="59" applyFont="1" applyFill="1" applyBorder="1" applyAlignment="1">
      <alignment vertical="center"/>
      <protection/>
    </xf>
    <xf numFmtId="0" fontId="57" fillId="0" borderId="10" xfId="59" applyFont="1" applyFill="1" applyBorder="1" applyAlignment="1">
      <alignment horizontal="center" vertical="center"/>
      <protection/>
    </xf>
    <xf numFmtId="0" fontId="1" fillId="0" borderId="0" xfId="59" applyFont="1" applyFill="1" applyBorder="1" applyAlignment="1" quotePrefix="1">
      <alignment horizontal="center" vertical="center"/>
      <protection/>
    </xf>
    <xf numFmtId="0" fontId="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10" xfId="58" applyFont="1" applyBorder="1" applyAlignment="1">
      <alignment horizontal="center" vertical="center"/>
      <protection/>
    </xf>
    <xf numFmtId="0" fontId="11" fillId="0" borderId="10" xfId="58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 quotePrefix="1">
      <alignment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/>
    </xf>
    <xf numFmtId="49" fontId="58" fillId="0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58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3" fillId="0" borderId="10" xfId="57" applyFont="1" applyBorder="1" applyAlignment="1">
      <alignment horizontal="center" vertical="center"/>
      <protection/>
    </xf>
    <xf numFmtId="0" fontId="3" fillId="0" borderId="10" xfId="57" applyFont="1" applyBorder="1" applyAlignment="1">
      <alignment vertical="center" wrapText="1"/>
      <protection/>
    </xf>
    <xf numFmtId="0" fontId="3" fillId="0" borderId="10" xfId="57" applyFont="1" applyBorder="1" applyAlignment="1">
      <alignment vertical="center"/>
      <protection/>
    </xf>
    <xf numFmtId="0" fontId="3" fillId="0" borderId="17" xfId="57" applyFont="1" applyBorder="1" applyAlignment="1">
      <alignment horizontal="center" vertical="center"/>
      <protection/>
    </xf>
    <xf numFmtId="0" fontId="3" fillId="0" borderId="13" xfId="57" applyFont="1" applyBorder="1" applyAlignment="1">
      <alignment horizontal="center" vertical="center"/>
      <protection/>
    </xf>
    <xf numFmtId="0" fontId="3" fillId="0" borderId="17" xfId="57" applyFont="1" applyBorder="1" applyAlignment="1">
      <alignment horizontal="center" vertical="center" wrapText="1"/>
      <protection/>
    </xf>
    <xf numFmtId="0" fontId="3" fillId="0" borderId="13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59" applyFont="1" applyFill="1" applyAlignment="1">
      <alignment horizontal="center" vertical="center"/>
      <protection/>
    </xf>
    <xf numFmtId="0" fontId="1" fillId="0" borderId="0" xfId="59" applyFont="1" applyFill="1" applyAlignment="1">
      <alignment horizontal="center" vertical="center"/>
      <protection/>
    </xf>
    <xf numFmtId="0" fontId="4" fillId="0" borderId="0" xfId="59" applyFont="1" applyFill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1" fillId="0" borderId="10" xfId="59" applyFont="1" applyFill="1" applyBorder="1" applyAlignment="1">
      <alignment horizontal="center" vertical="center"/>
      <protection/>
    </xf>
    <xf numFmtId="0" fontId="1" fillId="0" borderId="0" xfId="59" applyFont="1" applyFill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0" xfId="58" applyFont="1" applyBorder="1" applyAlignment="1">
      <alignment horizontal="center" vertical="center"/>
      <protection/>
    </xf>
    <xf numFmtId="0" fontId="3" fillId="0" borderId="17" xfId="58" applyFont="1" applyBorder="1" applyAlignment="1">
      <alignment horizontal="center" vertical="center"/>
      <protection/>
    </xf>
    <xf numFmtId="0" fontId="3" fillId="0" borderId="13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17" xfId="58" applyFont="1" applyBorder="1" applyAlignment="1">
      <alignment horizontal="center" vertical="center" wrapText="1"/>
      <protection/>
    </xf>
    <xf numFmtId="0" fontId="1" fillId="0" borderId="0" xfId="58" applyFont="1" applyAlignment="1">
      <alignment horizontal="center" vertical="center"/>
      <protection/>
    </xf>
    <xf numFmtId="0" fontId="3" fillId="0" borderId="18" xfId="58" applyFont="1" applyBorder="1" applyAlignment="1">
      <alignment horizontal="center" vertical="center"/>
      <protection/>
    </xf>
    <xf numFmtId="0" fontId="3" fillId="0" borderId="19" xfId="58" applyFont="1" applyBorder="1" applyAlignment="1">
      <alignment horizontal="center" vertical="center"/>
      <protection/>
    </xf>
    <xf numFmtId="0" fontId="3" fillId="0" borderId="20" xfId="58" applyFont="1" applyBorder="1" applyAlignment="1">
      <alignment horizontal="center" vertical="center"/>
      <protection/>
    </xf>
    <xf numFmtId="0" fontId="3" fillId="0" borderId="14" xfId="58" applyFont="1" applyBorder="1" applyAlignment="1">
      <alignment horizontal="center" vertical="center"/>
      <protection/>
    </xf>
    <xf numFmtId="0" fontId="1" fillId="0" borderId="15" xfId="58" applyFont="1" applyBorder="1" applyAlignment="1">
      <alignment horizontal="center" vertical="center"/>
      <protection/>
    </xf>
    <xf numFmtId="0" fontId="1" fillId="0" borderId="11" xfId="58" applyFont="1" applyBorder="1" applyAlignment="1">
      <alignment horizontal="center" vertical="center"/>
      <protection/>
    </xf>
    <xf numFmtId="0" fontId="3" fillId="0" borderId="15" xfId="58" applyFont="1" applyBorder="1" applyAlignment="1">
      <alignment horizontal="center" vertical="center"/>
      <protection/>
    </xf>
    <xf numFmtId="0" fontId="3" fillId="0" borderId="22" xfId="58" applyFont="1" applyBorder="1" applyAlignment="1">
      <alignment horizontal="center" vertical="center"/>
      <protection/>
    </xf>
    <xf numFmtId="0" fontId="3" fillId="0" borderId="11" xfId="58" applyFont="1" applyBorder="1" applyAlignment="1">
      <alignment horizontal="center" vertical="center"/>
      <protection/>
    </xf>
    <xf numFmtId="0" fontId="7" fillId="0" borderId="17" xfId="58" applyFont="1" applyBorder="1" applyAlignment="1">
      <alignment horizontal="center" vertical="center" wrapText="1"/>
      <protection/>
    </xf>
    <xf numFmtId="0" fontId="7" fillId="0" borderId="13" xfId="58" applyFont="1" applyBorder="1" applyAlignment="1">
      <alignment horizontal="center" vertical="center"/>
      <protection/>
    </xf>
    <xf numFmtId="0" fontId="3" fillId="0" borderId="0" xfId="58" applyFont="1" applyAlignment="1">
      <alignment horizontal="center" vertical="center"/>
      <protection/>
    </xf>
    <xf numFmtId="0" fontId="4" fillId="0" borderId="0" xfId="58" applyFont="1" applyAlignment="1">
      <alignment horizontal="center" vertical="center"/>
      <protection/>
    </xf>
    <xf numFmtId="0" fontId="1" fillId="0" borderId="15" xfId="59" applyFont="1" applyFill="1" applyBorder="1" applyAlignment="1">
      <alignment horizontal="center" vertical="center"/>
      <protection/>
    </xf>
    <xf numFmtId="0" fontId="1" fillId="0" borderId="11" xfId="59" applyFont="1" applyFill="1" applyBorder="1" applyAlignment="1">
      <alignment horizontal="center" vertical="center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8" xfId="59" applyFont="1" applyFill="1" applyBorder="1" applyAlignment="1">
      <alignment horizontal="center" vertical="center"/>
      <protection/>
    </xf>
    <xf numFmtId="0" fontId="3" fillId="0" borderId="19" xfId="59" applyFont="1" applyFill="1" applyBorder="1" applyAlignment="1">
      <alignment horizontal="center" vertical="center"/>
      <protection/>
    </xf>
    <xf numFmtId="0" fontId="3" fillId="0" borderId="20" xfId="59" applyFont="1" applyFill="1" applyBorder="1" applyAlignment="1">
      <alignment horizontal="center" vertical="center"/>
      <protection/>
    </xf>
    <xf numFmtId="0" fontId="3" fillId="0" borderId="14" xfId="59" applyFont="1" applyFill="1" applyBorder="1" applyAlignment="1">
      <alignment horizontal="center" vertical="center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/>
      <protection/>
    </xf>
    <xf numFmtId="0" fontId="7" fillId="0" borderId="0" xfId="59" applyFont="1" applyFill="1" applyAlignment="1">
      <alignment horizontal="center" vertical="center"/>
      <protection/>
    </xf>
    <xf numFmtId="0" fontId="3" fillId="0" borderId="15" xfId="59" applyFont="1" applyFill="1" applyBorder="1" applyAlignment="1">
      <alignment horizontal="center" vertical="center"/>
      <protection/>
    </xf>
    <xf numFmtId="0" fontId="3" fillId="0" borderId="22" xfId="59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Rar$DI01.438\DH11KT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Rar$DI00.985\Danh%20gia%20ren%20luyen%20KT11A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H11KT0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HKE08"/>
      <sheetName val="KT08A1"/>
      <sheetName val="KT08A2"/>
      <sheetName val="KT08A3"/>
      <sheetName val="DH11KT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zoomScale="90" zoomScaleNormal="90" zoomScalePageLayoutView="0" workbookViewId="0" topLeftCell="A38">
      <selection activeCell="B55" sqref="B55"/>
    </sheetView>
  </sheetViews>
  <sheetFormatPr defaultColWidth="9.140625" defaultRowHeight="12.75"/>
  <cols>
    <col min="1" max="1" width="5.57421875" style="8" customWidth="1"/>
    <col min="2" max="2" width="21.421875" style="8" customWidth="1"/>
    <col min="3" max="3" width="9.8515625" style="8" customWidth="1"/>
    <col min="4" max="4" width="13.57421875" style="8" customWidth="1"/>
    <col min="5" max="11" width="9.140625" style="8" customWidth="1"/>
    <col min="12" max="12" width="12.57421875" style="8" customWidth="1"/>
    <col min="13" max="13" width="16.57421875" style="8" customWidth="1"/>
    <col min="14" max="14" width="12.00390625" style="8" customWidth="1"/>
    <col min="15" max="16384" width="9.140625" style="8" customWidth="1"/>
  </cols>
  <sheetData>
    <row r="1" ht="15.75">
      <c r="M1" s="9"/>
    </row>
    <row r="2" spans="1:13" ht="15.75">
      <c r="A2" s="183" t="s">
        <v>27</v>
      </c>
      <c r="B2" s="183"/>
      <c r="C2" s="183"/>
      <c r="D2" s="183"/>
      <c r="G2" s="172" t="s">
        <v>0</v>
      </c>
      <c r="H2" s="172"/>
      <c r="I2" s="172"/>
      <c r="J2" s="172"/>
      <c r="K2" s="172"/>
      <c r="L2" s="172"/>
      <c r="M2" s="172"/>
    </row>
    <row r="3" spans="1:13" ht="15.75">
      <c r="A3" s="183" t="s">
        <v>28</v>
      </c>
      <c r="B3" s="183"/>
      <c r="C3" s="183"/>
      <c r="D3" s="183"/>
      <c r="G3" s="172" t="s">
        <v>1</v>
      </c>
      <c r="H3" s="172"/>
      <c r="I3" s="172"/>
      <c r="J3" s="172"/>
      <c r="K3" s="172"/>
      <c r="L3" s="172"/>
      <c r="M3" s="172"/>
    </row>
    <row r="5" spans="1:13" ht="18.75">
      <c r="A5" s="184" t="s">
        <v>11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1:13" ht="18.75">
      <c r="A6" s="184" t="s">
        <v>29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</row>
    <row r="7" spans="1:13" ht="15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4" ht="21" customHeight="1">
      <c r="A8" s="168" t="s">
        <v>2</v>
      </c>
      <c r="B8" s="176" t="s">
        <v>3</v>
      </c>
      <c r="C8" s="177"/>
      <c r="D8" s="168" t="s">
        <v>4</v>
      </c>
      <c r="E8" s="170" t="s">
        <v>10</v>
      </c>
      <c r="F8" s="169"/>
      <c r="G8" s="169"/>
      <c r="H8" s="169"/>
      <c r="I8" s="169"/>
      <c r="J8" s="169"/>
      <c r="K8" s="173" t="s">
        <v>197</v>
      </c>
      <c r="L8" s="174" t="s">
        <v>198</v>
      </c>
      <c r="M8" s="174" t="s">
        <v>199</v>
      </c>
      <c r="N8" s="181" t="s">
        <v>662</v>
      </c>
    </row>
    <row r="9" spans="1:14" s="10" customFormat="1" ht="21" customHeight="1">
      <c r="A9" s="169"/>
      <c r="B9" s="178"/>
      <c r="C9" s="170"/>
      <c r="D9" s="169"/>
      <c r="E9" s="2" t="s">
        <v>17</v>
      </c>
      <c r="F9" s="2" t="s">
        <v>18</v>
      </c>
      <c r="G9" s="2" t="s">
        <v>19</v>
      </c>
      <c r="H9" s="2" t="s">
        <v>7</v>
      </c>
      <c r="I9" s="2" t="s">
        <v>8</v>
      </c>
      <c r="J9" s="2" t="s">
        <v>9</v>
      </c>
      <c r="K9" s="169"/>
      <c r="L9" s="169"/>
      <c r="M9" s="169"/>
      <c r="N9" s="182"/>
    </row>
    <row r="10" spans="1:14" ht="21" customHeight="1">
      <c r="A10" s="4">
        <v>1</v>
      </c>
      <c r="B10" s="179">
        <v>2</v>
      </c>
      <c r="C10" s="180"/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>
        <v>9</v>
      </c>
      <c r="K10" s="4">
        <v>10</v>
      </c>
      <c r="L10" s="4">
        <v>11</v>
      </c>
      <c r="M10" s="4">
        <v>12</v>
      </c>
      <c r="N10" s="4"/>
    </row>
    <row r="11" spans="1:14" ht="21" customHeight="1">
      <c r="A11" s="4">
        <v>1</v>
      </c>
      <c r="B11" s="6" t="s">
        <v>350</v>
      </c>
      <c r="C11" s="6" t="s">
        <v>41</v>
      </c>
      <c r="D11" s="4">
        <v>1154040008</v>
      </c>
      <c r="E11" s="4">
        <v>20</v>
      </c>
      <c r="F11" s="4">
        <v>25</v>
      </c>
      <c r="G11" s="4">
        <v>20</v>
      </c>
      <c r="H11" s="4">
        <v>10</v>
      </c>
      <c r="I11" s="4">
        <v>10</v>
      </c>
      <c r="J11" s="4"/>
      <c r="K11" s="4"/>
      <c r="L11" s="4">
        <f aca="true" t="shared" si="0" ref="L11:L47">SUM(E11:K11)</f>
        <v>85</v>
      </c>
      <c r="M11" s="4" t="str">
        <f aca="true" t="shared" si="1" ref="M11:M47">IF(L11&gt;89,"Xuất sắc",IF(L11&gt;79,"Tốt",IF(L11&gt;69,"Khá",IF(L11&gt;59,"Trung bình khá",IF(L11&gt;49,"Trung bình",IF(L11&gt;29,"Yếu","Kém"))))))</f>
        <v>Tốt</v>
      </c>
      <c r="N11" s="4"/>
    </row>
    <row r="12" spans="1:14" ht="21" customHeight="1">
      <c r="A12" s="4">
        <v>2</v>
      </c>
      <c r="B12" s="6" t="s">
        <v>349</v>
      </c>
      <c r="C12" s="6" t="s">
        <v>41</v>
      </c>
      <c r="D12" s="4">
        <v>1154040023</v>
      </c>
      <c r="E12" s="4">
        <v>18</v>
      </c>
      <c r="F12" s="4">
        <v>24</v>
      </c>
      <c r="G12" s="4">
        <v>20</v>
      </c>
      <c r="H12" s="4">
        <v>15</v>
      </c>
      <c r="I12" s="4"/>
      <c r="J12" s="4"/>
      <c r="K12" s="4"/>
      <c r="L12" s="4">
        <f t="shared" si="0"/>
        <v>77</v>
      </c>
      <c r="M12" s="4" t="str">
        <f t="shared" si="1"/>
        <v>Khá</v>
      </c>
      <c r="N12" s="4"/>
    </row>
    <row r="13" spans="1:14" ht="21" customHeight="1">
      <c r="A13" s="4">
        <v>3</v>
      </c>
      <c r="B13" s="6" t="s">
        <v>348</v>
      </c>
      <c r="C13" s="6" t="s">
        <v>309</v>
      </c>
      <c r="D13" s="4">
        <v>1154040036</v>
      </c>
      <c r="E13" s="4">
        <v>20</v>
      </c>
      <c r="F13" s="4">
        <v>25</v>
      </c>
      <c r="G13" s="4">
        <v>20</v>
      </c>
      <c r="H13" s="4">
        <v>10</v>
      </c>
      <c r="I13" s="4">
        <v>10</v>
      </c>
      <c r="J13" s="4"/>
      <c r="K13" s="4"/>
      <c r="L13" s="4">
        <f t="shared" si="0"/>
        <v>85</v>
      </c>
      <c r="M13" s="4" t="str">
        <f t="shared" si="1"/>
        <v>Tốt</v>
      </c>
      <c r="N13" s="4"/>
    </row>
    <row r="14" spans="1:14" ht="21" customHeight="1">
      <c r="A14" s="4">
        <v>4</v>
      </c>
      <c r="B14" s="6" t="s">
        <v>347</v>
      </c>
      <c r="C14" s="6" t="s">
        <v>310</v>
      </c>
      <c r="D14" s="4">
        <v>1154040055</v>
      </c>
      <c r="E14" s="4">
        <v>20</v>
      </c>
      <c r="F14" s="4">
        <v>25</v>
      </c>
      <c r="G14" s="4">
        <v>15</v>
      </c>
      <c r="H14" s="4">
        <v>15</v>
      </c>
      <c r="I14" s="4"/>
      <c r="J14" s="4"/>
      <c r="K14" s="4"/>
      <c r="L14" s="4">
        <f t="shared" si="0"/>
        <v>75</v>
      </c>
      <c r="M14" s="4" t="str">
        <f t="shared" si="1"/>
        <v>Khá</v>
      </c>
      <c r="N14" s="4"/>
    </row>
    <row r="15" spans="1:14" ht="21" customHeight="1">
      <c r="A15" s="4">
        <v>5</v>
      </c>
      <c r="B15" s="6" t="s">
        <v>346</v>
      </c>
      <c r="C15" s="6" t="s">
        <v>64</v>
      </c>
      <c r="D15" s="4">
        <v>1154040164</v>
      </c>
      <c r="E15" s="4">
        <v>18</v>
      </c>
      <c r="F15" s="4">
        <v>24</v>
      </c>
      <c r="G15" s="4">
        <v>20</v>
      </c>
      <c r="H15" s="4">
        <v>10</v>
      </c>
      <c r="I15" s="4"/>
      <c r="J15" s="4"/>
      <c r="K15" s="4"/>
      <c r="L15" s="4">
        <f t="shared" si="0"/>
        <v>72</v>
      </c>
      <c r="M15" s="4" t="str">
        <f t="shared" si="1"/>
        <v>Khá</v>
      </c>
      <c r="N15" s="4"/>
    </row>
    <row r="16" spans="1:14" ht="21" customHeight="1">
      <c r="A16" s="4">
        <v>6</v>
      </c>
      <c r="B16" s="6" t="s">
        <v>345</v>
      </c>
      <c r="C16" s="6" t="s">
        <v>141</v>
      </c>
      <c r="D16" s="4">
        <v>1154040184</v>
      </c>
      <c r="E16" s="4">
        <v>20</v>
      </c>
      <c r="F16" s="4">
        <v>25</v>
      </c>
      <c r="G16" s="4">
        <v>15</v>
      </c>
      <c r="H16" s="4">
        <v>10</v>
      </c>
      <c r="I16" s="4"/>
      <c r="J16" s="4"/>
      <c r="K16" s="4"/>
      <c r="L16" s="4">
        <f t="shared" si="0"/>
        <v>70</v>
      </c>
      <c r="M16" s="4" t="str">
        <f t="shared" si="1"/>
        <v>Khá</v>
      </c>
      <c r="N16" s="4"/>
    </row>
    <row r="17" spans="1:14" s="16" customFormat="1" ht="21" customHeight="1">
      <c r="A17" s="4">
        <v>7</v>
      </c>
      <c r="B17" s="6" t="s">
        <v>344</v>
      </c>
      <c r="C17" s="6" t="s">
        <v>141</v>
      </c>
      <c r="D17" s="4">
        <v>1154040186</v>
      </c>
      <c r="E17" s="4">
        <v>20</v>
      </c>
      <c r="F17" s="4">
        <v>25</v>
      </c>
      <c r="G17" s="4">
        <v>20</v>
      </c>
      <c r="H17" s="4">
        <v>10</v>
      </c>
      <c r="I17" s="4"/>
      <c r="J17" s="4"/>
      <c r="K17" s="4"/>
      <c r="L17" s="4">
        <f t="shared" si="0"/>
        <v>75</v>
      </c>
      <c r="M17" s="4" t="str">
        <f t="shared" si="1"/>
        <v>Khá</v>
      </c>
      <c r="N17" s="4"/>
    </row>
    <row r="18" spans="1:14" s="17" customFormat="1" ht="21" customHeight="1">
      <c r="A18" s="4">
        <v>8</v>
      </c>
      <c r="B18" s="6" t="s">
        <v>343</v>
      </c>
      <c r="C18" s="6" t="s">
        <v>311</v>
      </c>
      <c r="D18" s="4">
        <v>1154040219</v>
      </c>
      <c r="E18" s="4">
        <v>20</v>
      </c>
      <c r="F18" s="4">
        <v>25</v>
      </c>
      <c r="G18" s="4">
        <v>15</v>
      </c>
      <c r="H18" s="4">
        <v>15</v>
      </c>
      <c r="I18" s="4"/>
      <c r="J18" s="4"/>
      <c r="K18" s="4"/>
      <c r="L18" s="4">
        <f t="shared" si="0"/>
        <v>75</v>
      </c>
      <c r="M18" s="4" t="str">
        <f t="shared" si="1"/>
        <v>Khá</v>
      </c>
      <c r="N18" s="1"/>
    </row>
    <row r="19" spans="1:14" s="16" customFormat="1" ht="21" customHeight="1">
      <c r="A19" s="4">
        <v>9</v>
      </c>
      <c r="B19" s="6" t="s">
        <v>342</v>
      </c>
      <c r="C19" s="6" t="s">
        <v>147</v>
      </c>
      <c r="D19" s="4">
        <v>1154040206</v>
      </c>
      <c r="E19" s="4">
        <v>19</v>
      </c>
      <c r="F19" s="4">
        <v>25</v>
      </c>
      <c r="G19" s="4">
        <v>16</v>
      </c>
      <c r="H19" s="4">
        <v>10</v>
      </c>
      <c r="I19" s="4"/>
      <c r="J19" s="4"/>
      <c r="K19" s="4"/>
      <c r="L19" s="4">
        <f t="shared" si="0"/>
        <v>70</v>
      </c>
      <c r="M19" s="4" t="str">
        <f t="shared" si="1"/>
        <v>Khá</v>
      </c>
      <c r="N19" s="4"/>
    </row>
    <row r="20" spans="1:14" ht="21" customHeight="1">
      <c r="A20" s="4">
        <v>10</v>
      </c>
      <c r="B20" s="6" t="s">
        <v>341</v>
      </c>
      <c r="C20" s="6" t="s">
        <v>82</v>
      </c>
      <c r="D20" s="4">
        <v>1154040349</v>
      </c>
      <c r="E20" s="4">
        <v>20</v>
      </c>
      <c r="F20" s="4">
        <v>25</v>
      </c>
      <c r="G20" s="4">
        <v>15</v>
      </c>
      <c r="H20" s="4">
        <v>15</v>
      </c>
      <c r="I20" s="4"/>
      <c r="J20" s="4"/>
      <c r="K20" s="4"/>
      <c r="L20" s="4">
        <f t="shared" si="0"/>
        <v>75</v>
      </c>
      <c r="M20" s="4" t="str">
        <f t="shared" si="1"/>
        <v>Khá</v>
      </c>
      <c r="N20" s="4"/>
    </row>
    <row r="21" spans="1:14" ht="21" customHeight="1">
      <c r="A21" s="4">
        <v>11</v>
      </c>
      <c r="B21" s="6" t="s">
        <v>340</v>
      </c>
      <c r="C21" s="6" t="s">
        <v>84</v>
      </c>
      <c r="D21" s="4">
        <v>1154040374</v>
      </c>
      <c r="E21" s="4">
        <v>20</v>
      </c>
      <c r="F21" s="4">
        <v>20</v>
      </c>
      <c r="G21" s="4">
        <v>13</v>
      </c>
      <c r="H21" s="4">
        <v>15</v>
      </c>
      <c r="I21" s="4">
        <v>10</v>
      </c>
      <c r="J21" s="4"/>
      <c r="K21" s="4"/>
      <c r="L21" s="4">
        <f t="shared" si="0"/>
        <v>78</v>
      </c>
      <c r="M21" s="4" t="str">
        <f t="shared" si="1"/>
        <v>Khá</v>
      </c>
      <c r="N21" s="4"/>
    </row>
    <row r="22" spans="1:14" ht="21" customHeight="1">
      <c r="A22" s="4">
        <v>12</v>
      </c>
      <c r="B22" s="6" t="s">
        <v>339</v>
      </c>
      <c r="C22" s="6" t="s">
        <v>312</v>
      </c>
      <c r="D22" s="4">
        <v>1154040408</v>
      </c>
      <c r="E22" s="4">
        <v>14</v>
      </c>
      <c r="F22" s="4">
        <v>22</v>
      </c>
      <c r="G22" s="4">
        <v>20</v>
      </c>
      <c r="H22" s="4">
        <v>7</v>
      </c>
      <c r="I22" s="4">
        <v>0</v>
      </c>
      <c r="J22" s="4"/>
      <c r="K22" s="4"/>
      <c r="L22" s="4">
        <f>SUM(E22:K22)-5</f>
        <v>58</v>
      </c>
      <c r="M22" s="4" t="str">
        <f t="shared" si="1"/>
        <v>Trung bình</v>
      </c>
      <c r="N22" s="4">
        <v>5</v>
      </c>
    </row>
    <row r="23" spans="1:14" ht="21" customHeight="1">
      <c r="A23" s="4">
        <v>13</v>
      </c>
      <c r="B23" s="6" t="s">
        <v>338</v>
      </c>
      <c r="C23" s="6" t="s">
        <v>312</v>
      </c>
      <c r="D23" s="4">
        <v>1154040411</v>
      </c>
      <c r="E23" s="4">
        <v>20</v>
      </c>
      <c r="F23" s="4">
        <v>25</v>
      </c>
      <c r="G23" s="4">
        <v>16</v>
      </c>
      <c r="H23" s="4">
        <v>15</v>
      </c>
      <c r="I23" s="4"/>
      <c r="J23" s="4"/>
      <c r="K23" s="4"/>
      <c r="L23" s="4">
        <f t="shared" si="0"/>
        <v>76</v>
      </c>
      <c r="M23" s="4" t="str">
        <f t="shared" si="1"/>
        <v>Khá</v>
      </c>
      <c r="N23" s="4"/>
    </row>
    <row r="24" spans="1:14" ht="21" customHeight="1">
      <c r="A24" s="4">
        <v>14</v>
      </c>
      <c r="B24" s="6" t="s">
        <v>337</v>
      </c>
      <c r="C24" s="6" t="s">
        <v>265</v>
      </c>
      <c r="D24" s="4">
        <v>1154040419</v>
      </c>
      <c r="E24" s="4">
        <v>20</v>
      </c>
      <c r="F24" s="4">
        <v>25</v>
      </c>
      <c r="G24" s="4">
        <v>20</v>
      </c>
      <c r="H24" s="4">
        <v>15</v>
      </c>
      <c r="I24" s="4">
        <v>0</v>
      </c>
      <c r="J24" s="4"/>
      <c r="K24" s="4"/>
      <c r="L24" s="4">
        <f t="shared" si="0"/>
        <v>80</v>
      </c>
      <c r="M24" s="4" t="str">
        <f t="shared" si="1"/>
        <v>Tốt</v>
      </c>
      <c r="N24" s="4"/>
    </row>
    <row r="25" spans="1:14" ht="21" customHeight="1">
      <c r="A25" s="4">
        <v>15</v>
      </c>
      <c r="B25" s="6" t="s">
        <v>336</v>
      </c>
      <c r="C25" s="6" t="s">
        <v>313</v>
      </c>
      <c r="D25" s="4">
        <v>1154040420</v>
      </c>
      <c r="E25" s="4">
        <v>20</v>
      </c>
      <c r="F25" s="4">
        <v>25</v>
      </c>
      <c r="G25" s="4">
        <v>20</v>
      </c>
      <c r="H25" s="4">
        <v>15</v>
      </c>
      <c r="I25" s="4"/>
      <c r="J25" s="4"/>
      <c r="K25" s="4"/>
      <c r="L25" s="4">
        <f t="shared" si="0"/>
        <v>80</v>
      </c>
      <c r="M25" s="4" t="str">
        <f t="shared" si="1"/>
        <v>Tốt</v>
      </c>
      <c r="N25" s="4"/>
    </row>
    <row r="26" spans="1:14" ht="21" customHeight="1">
      <c r="A26" s="4">
        <v>16</v>
      </c>
      <c r="B26" s="6" t="s">
        <v>293</v>
      </c>
      <c r="C26" s="6" t="s">
        <v>164</v>
      </c>
      <c r="D26" s="4">
        <v>1154040424</v>
      </c>
      <c r="E26" s="4">
        <v>18</v>
      </c>
      <c r="F26" s="4">
        <v>25</v>
      </c>
      <c r="G26" s="4">
        <v>13</v>
      </c>
      <c r="H26" s="4">
        <v>10</v>
      </c>
      <c r="I26" s="4"/>
      <c r="J26" s="4"/>
      <c r="K26" s="4"/>
      <c r="L26" s="4">
        <f>SUM(E26:K26)-5</f>
        <v>61</v>
      </c>
      <c r="M26" s="4" t="str">
        <f t="shared" si="1"/>
        <v>Trung bình khá</v>
      </c>
      <c r="N26" s="4">
        <v>5</v>
      </c>
    </row>
    <row r="27" spans="1:14" ht="21" customHeight="1">
      <c r="A27" s="4">
        <v>17</v>
      </c>
      <c r="B27" s="6" t="s">
        <v>666</v>
      </c>
      <c r="C27" s="6" t="s">
        <v>91</v>
      </c>
      <c r="D27" s="4">
        <v>1154040437</v>
      </c>
      <c r="E27" s="4">
        <v>20</v>
      </c>
      <c r="F27" s="4">
        <v>25</v>
      </c>
      <c r="G27" s="4">
        <v>15</v>
      </c>
      <c r="H27" s="4">
        <v>10</v>
      </c>
      <c r="I27" s="4"/>
      <c r="J27" s="4"/>
      <c r="K27" s="4"/>
      <c r="L27" s="4">
        <f t="shared" si="0"/>
        <v>70</v>
      </c>
      <c r="M27" s="4" t="str">
        <f t="shared" si="1"/>
        <v>Khá</v>
      </c>
      <c r="N27" s="4"/>
    </row>
    <row r="28" spans="1:14" ht="21" customHeight="1">
      <c r="A28" s="4">
        <v>18</v>
      </c>
      <c r="B28" s="6" t="s">
        <v>232</v>
      </c>
      <c r="C28" s="6" t="s">
        <v>91</v>
      </c>
      <c r="D28" s="4">
        <v>1154040441</v>
      </c>
      <c r="E28" s="4">
        <v>20</v>
      </c>
      <c r="F28" s="4">
        <v>25</v>
      </c>
      <c r="G28" s="4">
        <v>20</v>
      </c>
      <c r="H28" s="4">
        <v>15</v>
      </c>
      <c r="I28" s="4"/>
      <c r="J28" s="4"/>
      <c r="K28" s="4"/>
      <c r="L28" s="4">
        <f t="shared" si="0"/>
        <v>80</v>
      </c>
      <c r="M28" s="4" t="str">
        <f t="shared" si="1"/>
        <v>Tốt</v>
      </c>
      <c r="N28" s="4"/>
    </row>
    <row r="29" spans="1:14" ht="21" customHeight="1">
      <c r="A29" s="4">
        <v>19</v>
      </c>
      <c r="B29" s="6" t="s">
        <v>306</v>
      </c>
      <c r="C29" s="6" t="s">
        <v>314</v>
      </c>
      <c r="D29" s="4">
        <v>1154040449</v>
      </c>
      <c r="E29" s="4">
        <v>20</v>
      </c>
      <c r="F29" s="4">
        <v>25</v>
      </c>
      <c r="G29" s="4">
        <v>20</v>
      </c>
      <c r="H29" s="4">
        <v>10</v>
      </c>
      <c r="I29" s="4"/>
      <c r="J29" s="4"/>
      <c r="K29" s="4"/>
      <c r="L29" s="4">
        <f t="shared" si="0"/>
        <v>75</v>
      </c>
      <c r="M29" s="4" t="str">
        <f t="shared" si="1"/>
        <v>Khá</v>
      </c>
      <c r="N29" s="4"/>
    </row>
    <row r="30" spans="1:14" ht="21" customHeight="1">
      <c r="A30" s="4">
        <v>20</v>
      </c>
      <c r="B30" s="6" t="s">
        <v>335</v>
      </c>
      <c r="C30" s="6" t="s">
        <v>315</v>
      </c>
      <c r="D30" s="4">
        <v>1154040473</v>
      </c>
      <c r="E30" s="4">
        <v>15</v>
      </c>
      <c r="F30" s="4">
        <v>25</v>
      </c>
      <c r="G30" s="4">
        <v>20</v>
      </c>
      <c r="H30" s="4">
        <v>15</v>
      </c>
      <c r="I30" s="4"/>
      <c r="J30" s="4"/>
      <c r="K30" s="4"/>
      <c r="L30" s="4">
        <f t="shared" si="0"/>
        <v>75</v>
      </c>
      <c r="M30" s="4" t="str">
        <f t="shared" si="1"/>
        <v>Khá</v>
      </c>
      <c r="N30" s="4"/>
    </row>
    <row r="31" spans="1:14" ht="21" customHeight="1">
      <c r="A31" s="4">
        <v>21</v>
      </c>
      <c r="B31" s="6" t="s">
        <v>334</v>
      </c>
      <c r="C31" s="6" t="s">
        <v>229</v>
      </c>
      <c r="D31" s="4">
        <v>1154040489</v>
      </c>
      <c r="E31" s="4">
        <v>20</v>
      </c>
      <c r="F31" s="4">
        <v>25</v>
      </c>
      <c r="G31" s="4">
        <v>20</v>
      </c>
      <c r="H31" s="4">
        <v>10</v>
      </c>
      <c r="I31" s="4"/>
      <c r="J31" s="4"/>
      <c r="K31" s="4"/>
      <c r="L31" s="4">
        <f t="shared" si="0"/>
        <v>75</v>
      </c>
      <c r="M31" s="4" t="str">
        <f t="shared" si="1"/>
        <v>Khá</v>
      </c>
      <c r="N31" s="4"/>
    </row>
    <row r="32" spans="1:14" ht="21" customHeight="1">
      <c r="A32" s="4">
        <v>22</v>
      </c>
      <c r="B32" s="6" t="s">
        <v>333</v>
      </c>
      <c r="C32" s="6" t="s">
        <v>231</v>
      </c>
      <c r="D32" s="4">
        <v>1154040498</v>
      </c>
      <c r="E32" s="4">
        <v>20</v>
      </c>
      <c r="F32" s="4">
        <v>25</v>
      </c>
      <c r="G32" s="4">
        <v>20</v>
      </c>
      <c r="H32" s="4">
        <v>10</v>
      </c>
      <c r="I32" s="4"/>
      <c r="J32" s="4"/>
      <c r="K32" s="4"/>
      <c r="L32" s="4">
        <f t="shared" si="0"/>
        <v>75</v>
      </c>
      <c r="M32" s="4" t="str">
        <f t="shared" si="1"/>
        <v>Khá</v>
      </c>
      <c r="N32" s="4"/>
    </row>
    <row r="33" spans="1:14" ht="21" customHeight="1">
      <c r="A33" s="4">
        <v>23</v>
      </c>
      <c r="B33" s="6" t="s">
        <v>332</v>
      </c>
      <c r="C33" s="6" t="s">
        <v>231</v>
      </c>
      <c r="D33" s="4">
        <v>1154040504</v>
      </c>
      <c r="E33" s="4">
        <v>20</v>
      </c>
      <c r="F33" s="4">
        <v>25</v>
      </c>
      <c r="G33" s="4">
        <v>20</v>
      </c>
      <c r="H33" s="4">
        <v>10</v>
      </c>
      <c r="I33" s="4"/>
      <c r="J33" s="4"/>
      <c r="K33" s="4"/>
      <c r="L33" s="4">
        <f t="shared" si="0"/>
        <v>75</v>
      </c>
      <c r="M33" s="4" t="str">
        <f t="shared" si="1"/>
        <v>Khá</v>
      </c>
      <c r="N33" s="4"/>
    </row>
    <row r="34" spans="1:14" ht="21" customHeight="1">
      <c r="A34" s="4">
        <v>24</v>
      </c>
      <c r="B34" s="6" t="s">
        <v>298</v>
      </c>
      <c r="C34" s="6" t="s">
        <v>231</v>
      </c>
      <c r="D34" s="4">
        <v>1154040505</v>
      </c>
      <c r="E34" s="4">
        <v>20</v>
      </c>
      <c r="F34" s="4">
        <v>25</v>
      </c>
      <c r="G34" s="4">
        <v>15</v>
      </c>
      <c r="H34" s="4">
        <v>10</v>
      </c>
      <c r="I34" s="4"/>
      <c r="J34" s="4"/>
      <c r="K34" s="4"/>
      <c r="L34" s="4">
        <f t="shared" si="0"/>
        <v>70</v>
      </c>
      <c r="M34" s="4" t="str">
        <f t="shared" si="1"/>
        <v>Khá</v>
      </c>
      <c r="N34" s="4"/>
    </row>
    <row r="35" spans="1:14" ht="21" customHeight="1">
      <c r="A35" s="4">
        <v>25</v>
      </c>
      <c r="B35" s="6" t="s">
        <v>297</v>
      </c>
      <c r="C35" s="6" t="s">
        <v>231</v>
      </c>
      <c r="D35" s="4">
        <v>1154040507</v>
      </c>
      <c r="E35" s="4">
        <v>20</v>
      </c>
      <c r="F35" s="4">
        <v>25</v>
      </c>
      <c r="G35" s="4">
        <v>20</v>
      </c>
      <c r="H35" s="4">
        <v>15</v>
      </c>
      <c r="I35" s="4"/>
      <c r="J35" s="4"/>
      <c r="K35" s="4"/>
      <c r="L35" s="4">
        <f t="shared" si="0"/>
        <v>80</v>
      </c>
      <c r="M35" s="4" t="str">
        <f t="shared" si="1"/>
        <v>Tốt</v>
      </c>
      <c r="N35" s="4"/>
    </row>
    <row r="36" spans="1:14" ht="21" customHeight="1">
      <c r="A36" s="4">
        <v>26</v>
      </c>
      <c r="B36" s="6" t="s">
        <v>331</v>
      </c>
      <c r="C36" s="6" t="s">
        <v>231</v>
      </c>
      <c r="D36" s="4">
        <v>1154040508</v>
      </c>
      <c r="E36" s="4">
        <v>20</v>
      </c>
      <c r="F36" s="4">
        <v>25</v>
      </c>
      <c r="G36" s="4">
        <v>15</v>
      </c>
      <c r="H36" s="4">
        <v>5</v>
      </c>
      <c r="I36" s="4"/>
      <c r="J36" s="4"/>
      <c r="K36" s="4"/>
      <c r="L36" s="4">
        <f t="shared" si="0"/>
        <v>65</v>
      </c>
      <c r="M36" s="4" t="str">
        <f t="shared" si="1"/>
        <v>Trung bình khá</v>
      </c>
      <c r="N36" s="4"/>
    </row>
    <row r="37" spans="1:14" ht="21" customHeight="1">
      <c r="A37" s="4">
        <v>27</v>
      </c>
      <c r="B37" s="6" t="s">
        <v>330</v>
      </c>
      <c r="C37" s="6" t="s">
        <v>231</v>
      </c>
      <c r="D37" s="4">
        <v>1154040513</v>
      </c>
      <c r="E37" s="4">
        <v>20</v>
      </c>
      <c r="F37" s="4">
        <v>25</v>
      </c>
      <c r="G37" s="4">
        <v>16</v>
      </c>
      <c r="H37" s="4">
        <v>15</v>
      </c>
      <c r="I37" s="4"/>
      <c r="J37" s="4"/>
      <c r="K37" s="4"/>
      <c r="L37" s="4">
        <f t="shared" si="0"/>
        <v>76</v>
      </c>
      <c r="M37" s="4" t="str">
        <f t="shared" si="1"/>
        <v>Khá</v>
      </c>
      <c r="N37" s="4"/>
    </row>
    <row r="38" spans="1:14" ht="21" customHeight="1">
      <c r="A38" s="4">
        <v>28</v>
      </c>
      <c r="B38" s="6" t="s">
        <v>329</v>
      </c>
      <c r="C38" s="6" t="s">
        <v>100</v>
      </c>
      <c r="D38" s="4">
        <v>1154040553</v>
      </c>
      <c r="E38" s="4">
        <v>20</v>
      </c>
      <c r="F38" s="4">
        <v>25</v>
      </c>
      <c r="G38" s="4">
        <v>14</v>
      </c>
      <c r="H38" s="4">
        <v>10</v>
      </c>
      <c r="I38" s="4"/>
      <c r="J38" s="4"/>
      <c r="K38" s="4"/>
      <c r="L38" s="4">
        <f t="shared" si="0"/>
        <v>69</v>
      </c>
      <c r="M38" s="4" t="str">
        <f t="shared" si="1"/>
        <v>Trung bình khá</v>
      </c>
      <c r="N38" s="4"/>
    </row>
    <row r="39" spans="1:14" ht="21" customHeight="1">
      <c r="A39" s="4">
        <v>29</v>
      </c>
      <c r="B39" s="6" t="s">
        <v>328</v>
      </c>
      <c r="C39" s="6" t="s">
        <v>102</v>
      </c>
      <c r="D39" s="4">
        <v>1154040568</v>
      </c>
      <c r="E39" s="4">
        <v>20</v>
      </c>
      <c r="F39" s="4">
        <v>25</v>
      </c>
      <c r="G39" s="4">
        <v>15</v>
      </c>
      <c r="H39" s="4">
        <v>10</v>
      </c>
      <c r="I39" s="4"/>
      <c r="J39" s="4"/>
      <c r="K39" s="4"/>
      <c r="L39" s="4">
        <f t="shared" si="0"/>
        <v>70</v>
      </c>
      <c r="M39" s="4" t="str">
        <f t="shared" si="1"/>
        <v>Khá</v>
      </c>
      <c r="N39" s="4"/>
    </row>
    <row r="40" spans="1:14" ht="21" customHeight="1">
      <c r="A40" s="4">
        <v>30</v>
      </c>
      <c r="B40" s="6" t="s">
        <v>327</v>
      </c>
      <c r="C40" s="6" t="s">
        <v>316</v>
      </c>
      <c r="D40" s="4">
        <v>1154040577</v>
      </c>
      <c r="E40" s="4">
        <v>18</v>
      </c>
      <c r="F40" s="4">
        <v>25</v>
      </c>
      <c r="G40" s="4">
        <v>20</v>
      </c>
      <c r="H40" s="4">
        <v>20</v>
      </c>
      <c r="I40" s="4">
        <v>10</v>
      </c>
      <c r="J40" s="4"/>
      <c r="K40" s="4"/>
      <c r="L40" s="4">
        <f t="shared" si="0"/>
        <v>93</v>
      </c>
      <c r="M40" s="4" t="str">
        <f t="shared" si="1"/>
        <v>Xuất sắc</v>
      </c>
      <c r="N40" s="4"/>
    </row>
    <row r="41" spans="1:14" ht="21" customHeight="1">
      <c r="A41" s="4">
        <v>31</v>
      </c>
      <c r="B41" s="6" t="s">
        <v>326</v>
      </c>
      <c r="C41" s="6" t="s">
        <v>104</v>
      </c>
      <c r="D41" s="4">
        <v>1154040581</v>
      </c>
      <c r="E41" s="4">
        <v>17</v>
      </c>
      <c r="F41" s="4">
        <v>18</v>
      </c>
      <c r="G41" s="4">
        <v>15</v>
      </c>
      <c r="H41" s="4">
        <v>10</v>
      </c>
      <c r="I41" s="4"/>
      <c r="J41" s="4"/>
      <c r="K41" s="4"/>
      <c r="L41" s="4">
        <f>SUM(E41:K41)-5</f>
        <v>55</v>
      </c>
      <c r="M41" s="4" t="str">
        <f t="shared" si="1"/>
        <v>Trung bình</v>
      </c>
      <c r="N41" s="4">
        <v>5</v>
      </c>
    </row>
    <row r="42" spans="1:14" ht="21" customHeight="1">
      <c r="A42" s="4">
        <v>32</v>
      </c>
      <c r="B42" s="6" t="s">
        <v>667</v>
      </c>
      <c r="C42" s="6" t="s">
        <v>104</v>
      </c>
      <c r="D42" s="4">
        <v>1154040602</v>
      </c>
      <c r="E42" s="4">
        <v>19</v>
      </c>
      <c r="F42" s="4">
        <v>25</v>
      </c>
      <c r="G42" s="4">
        <v>15</v>
      </c>
      <c r="H42" s="4">
        <v>10</v>
      </c>
      <c r="I42" s="4"/>
      <c r="J42" s="4"/>
      <c r="K42" s="4"/>
      <c r="L42" s="4">
        <f t="shared" si="0"/>
        <v>69</v>
      </c>
      <c r="M42" s="4" t="str">
        <f t="shared" si="1"/>
        <v>Trung bình khá</v>
      </c>
      <c r="N42" s="4"/>
    </row>
    <row r="43" spans="1:14" ht="21" customHeight="1">
      <c r="A43" s="4">
        <v>33</v>
      </c>
      <c r="B43" s="6" t="s">
        <v>325</v>
      </c>
      <c r="C43" s="6" t="s">
        <v>104</v>
      </c>
      <c r="D43" s="4">
        <v>1154040601</v>
      </c>
      <c r="E43" s="4">
        <v>18</v>
      </c>
      <c r="F43" s="4">
        <v>20</v>
      </c>
      <c r="G43" s="4">
        <v>8</v>
      </c>
      <c r="H43" s="4">
        <v>10</v>
      </c>
      <c r="I43" s="4"/>
      <c r="J43" s="4"/>
      <c r="K43" s="4"/>
      <c r="L43" s="4">
        <f t="shared" si="0"/>
        <v>56</v>
      </c>
      <c r="M43" s="4" t="str">
        <f t="shared" si="1"/>
        <v>Trung bình</v>
      </c>
      <c r="N43" s="4"/>
    </row>
    <row r="44" spans="1:14" ht="21" customHeight="1">
      <c r="A44" s="4">
        <v>34</v>
      </c>
      <c r="B44" s="6" t="s">
        <v>324</v>
      </c>
      <c r="C44" s="6" t="s">
        <v>317</v>
      </c>
      <c r="D44" s="4">
        <v>1154040611</v>
      </c>
      <c r="E44" s="4">
        <v>20</v>
      </c>
      <c r="F44" s="4">
        <v>25</v>
      </c>
      <c r="G44" s="4">
        <v>15</v>
      </c>
      <c r="H44" s="4">
        <v>10</v>
      </c>
      <c r="I44" s="4"/>
      <c r="J44" s="4"/>
      <c r="K44" s="4"/>
      <c r="L44" s="4">
        <f t="shared" si="0"/>
        <v>70</v>
      </c>
      <c r="M44" s="4" t="str">
        <f t="shared" si="1"/>
        <v>Khá</v>
      </c>
      <c r="N44" s="4"/>
    </row>
    <row r="45" spans="1:14" ht="21" customHeight="1">
      <c r="A45" s="4">
        <v>35</v>
      </c>
      <c r="B45" s="6" t="s">
        <v>323</v>
      </c>
      <c r="C45" s="6" t="s">
        <v>113</v>
      </c>
      <c r="D45" s="4">
        <v>1154040641</v>
      </c>
      <c r="E45" s="4">
        <v>20</v>
      </c>
      <c r="F45" s="4">
        <v>25</v>
      </c>
      <c r="G45" s="4">
        <v>20</v>
      </c>
      <c r="H45" s="4">
        <v>15</v>
      </c>
      <c r="I45" s="4"/>
      <c r="J45" s="4"/>
      <c r="K45" s="4"/>
      <c r="L45" s="4">
        <f t="shared" si="0"/>
        <v>80</v>
      </c>
      <c r="M45" s="4" t="str">
        <f t="shared" si="1"/>
        <v>Tốt</v>
      </c>
      <c r="N45" s="4"/>
    </row>
    <row r="46" spans="1:14" ht="21" customHeight="1">
      <c r="A46" s="4">
        <v>36</v>
      </c>
      <c r="B46" s="6" t="s">
        <v>322</v>
      </c>
      <c r="C46" s="6" t="s">
        <v>268</v>
      </c>
      <c r="D46" s="4">
        <v>1154040633</v>
      </c>
      <c r="E46" s="4">
        <v>15</v>
      </c>
      <c r="F46" s="4">
        <v>25</v>
      </c>
      <c r="G46" s="4">
        <v>13</v>
      </c>
      <c r="H46" s="4">
        <v>15</v>
      </c>
      <c r="I46" s="4"/>
      <c r="J46" s="4"/>
      <c r="K46" s="4"/>
      <c r="L46" s="4">
        <f t="shared" si="0"/>
        <v>68</v>
      </c>
      <c r="M46" s="4" t="str">
        <f t="shared" si="1"/>
        <v>Trung bình khá</v>
      </c>
      <c r="N46" s="4"/>
    </row>
    <row r="47" spans="1:14" ht="21" customHeight="1">
      <c r="A47" s="4">
        <v>37</v>
      </c>
      <c r="B47" s="6" t="s">
        <v>321</v>
      </c>
      <c r="C47" s="6" t="s">
        <v>318</v>
      </c>
      <c r="D47" s="4">
        <v>1154040705</v>
      </c>
      <c r="E47" s="4">
        <v>20</v>
      </c>
      <c r="F47" s="4">
        <v>25</v>
      </c>
      <c r="G47" s="4">
        <v>20</v>
      </c>
      <c r="H47" s="4">
        <v>10</v>
      </c>
      <c r="I47" s="4">
        <v>10</v>
      </c>
      <c r="J47" s="4"/>
      <c r="K47" s="4"/>
      <c r="L47" s="4">
        <f t="shared" si="0"/>
        <v>85</v>
      </c>
      <c r="M47" s="4" t="str">
        <f t="shared" si="1"/>
        <v>Tốt</v>
      </c>
      <c r="N47" s="4"/>
    </row>
    <row r="48" spans="1:14" ht="21" customHeight="1">
      <c r="A48" s="4">
        <v>38</v>
      </c>
      <c r="B48" s="6" t="s">
        <v>297</v>
      </c>
      <c r="C48" s="6" t="s">
        <v>235</v>
      </c>
      <c r="D48" s="4">
        <v>1054042418</v>
      </c>
      <c r="E48" s="4">
        <v>20</v>
      </c>
      <c r="F48" s="4">
        <v>25</v>
      </c>
      <c r="G48" s="4">
        <v>16</v>
      </c>
      <c r="H48" s="4">
        <v>15</v>
      </c>
      <c r="I48" s="4"/>
      <c r="J48" s="4"/>
      <c r="K48" s="4"/>
      <c r="L48" s="4">
        <f>SUM(E48:K48)</f>
        <v>76</v>
      </c>
      <c r="M48" s="4" t="str">
        <f>IF(L48&gt;89,"Xuất sắc",IF(L48&gt;79,"Tốt",IF(L48&gt;69,"Khá",IF(L48&gt;59,"Trung bình khá",IF(L48&gt;49,"Trung bình",IF(L48&gt;29,"Yếu","Kém"))))))</f>
        <v>Khá</v>
      </c>
      <c r="N48" s="4"/>
    </row>
    <row r="49" spans="1:14" ht="21" customHeight="1">
      <c r="A49" s="155">
        <v>39</v>
      </c>
      <c r="B49" s="156" t="s">
        <v>320</v>
      </c>
      <c r="C49" s="156" t="s">
        <v>319</v>
      </c>
      <c r="D49" s="157" t="s">
        <v>696</v>
      </c>
      <c r="E49" s="155">
        <v>15</v>
      </c>
      <c r="F49" s="155">
        <v>20</v>
      </c>
      <c r="G49" s="155">
        <v>13</v>
      </c>
      <c r="H49" s="155">
        <v>15</v>
      </c>
      <c r="I49" s="155"/>
      <c r="J49" s="155"/>
      <c r="K49" s="155"/>
      <c r="L49" s="155">
        <f>SUM(E49:K49)</f>
        <v>63</v>
      </c>
      <c r="M49" s="155" t="str">
        <f>IF(L49&gt;89,"Xuất sắc",IF(L49&gt;79,"Tốt",IF(L49&gt;69,"Khá",IF(L49&gt;59,"Trung bình khá",IF(L49&gt;49,"Trung bình",IF(L49&gt;29,"Yếu","Kém"))))))</f>
        <v>Trung bình khá</v>
      </c>
      <c r="N49" s="155"/>
    </row>
    <row r="50" spans="12:13" ht="15.75">
      <c r="L50" s="18"/>
      <c r="M50" s="18"/>
    </row>
    <row r="52" spans="5:14" ht="15.75">
      <c r="E52" s="16"/>
      <c r="F52" s="16"/>
      <c r="G52" s="16"/>
      <c r="H52" s="16"/>
      <c r="I52" s="175" t="s">
        <v>32</v>
      </c>
      <c r="J52" s="175"/>
      <c r="K52" s="175"/>
      <c r="L52" s="175"/>
      <c r="M52" s="175"/>
      <c r="N52" s="16"/>
    </row>
    <row r="53" spans="4:14" ht="15.75">
      <c r="D53" s="17" t="s">
        <v>16</v>
      </c>
      <c r="F53" s="17"/>
      <c r="G53" s="17"/>
      <c r="H53" s="19" t="s">
        <v>13</v>
      </c>
      <c r="I53" s="17"/>
      <c r="J53" s="171" t="s">
        <v>14</v>
      </c>
      <c r="K53" s="171"/>
      <c r="L53" s="171"/>
      <c r="M53" s="17"/>
      <c r="N53" s="17"/>
    </row>
    <row r="57" spans="4:12" ht="15.75">
      <c r="D57" s="172" t="s">
        <v>30</v>
      </c>
      <c r="E57" s="172"/>
      <c r="G57" s="172" t="s">
        <v>30</v>
      </c>
      <c r="H57" s="172"/>
      <c r="I57" s="172"/>
      <c r="J57" s="172" t="s">
        <v>33</v>
      </c>
      <c r="K57" s="172"/>
      <c r="L57" s="172"/>
    </row>
  </sheetData>
  <sheetProtection/>
  <mergeCells count="20">
    <mergeCell ref="B8:C9"/>
    <mergeCell ref="B10:C10"/>
    <mergeCell ref="M8:M9"/>
    <mergeCell ref="N8:N9"/>
    <mergeCell ref="A2:D2"/>
    <mergeCell ref="G2:M2"/>
    <mergeCell ref="A3:D3"/>
    <mergeCell ref="G3:M3"/>
    <mergeCell ref="A5:M5"/>
    <mergeCell ref="A6:M6"/>
    <mergeCell ref="A8:A9"/>
    <mergeCell ref="D8:D9"/>
    <mergeCell ref="E8:J8"/>
    <mergeCell ref="J53:L53"/>
    <mergeCell ref="D57:E57"/>
    <mergeCell ref="G57:I57"/>
    <mergeCell ref="J57:L57"/>
    <mergeCell ref="K8:K9"/>
    <mergeCell ref="L8:L9"/>
    <mergeCell ref="I52:M52"/>
  </mergeCells>
  <printOptions/>
  <pageMargins left="0.43" right="0.26" top="0.43" bottom="0.34" header="0.2" footer="0.2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2"/>
  <sheetViews>
    <sheetView zoomScale="90" zoomScaleNormal="90" zoomScalePageLayoutView="0" workbookViewId="0" topLeftCell="A7">
      <selection activeCell="C34" sqref="C34"/>
    </sheetView>
  </sheetViews>
  <sheetFormatPr defaultColWidth="9.140625" defaultRowHeight="12.75"/>
  <cols>
    <col min="1" max="1" width="5.57421875" style="8" customWidth="1"/>
    <col min="2" max="2" width="21.57421875" style="8" customWidth="1"/>
    <col min="3" max="3" width="9.8515625" style="8" customWidth="1"/>
    <col min="4" max="4" width="13.57421875" style="8" customWidth="1"/>
    <col min="5" max="8" width="9.140625" style="8" customWidth="1"/>
    <col min="9" max="9" width="8.00390625" style="8" customWidth="1"/>
    <col min="10" max="10" width="9.140625" style="8" customWidth="1"/>
    <col min="11" max="11" width="8.7109375" style="8" customWidth="1"/>
    <col min="12" max="12" width="10.57421875" style="8" customWidth="1"/>
    <col min="13" max="13" width="13.421875" style="8" customWidth="1"/>
    <col min="14" max="14" width="11.00390625" style="11" customWidth="1"/>
    <col min="15" max="16384" width="9.140625" style="8" customWidth="1"/>
  </cols>
  <sheetData>
    <row r="1" ht="15.75">
      <c r="M1" s="9"/>
    </row>
    <row r="2" spans="1:13" ht="15.75">
      <c r="A2" s="183" t="s">
        <v>27</v>
      </c>
      <c r="B2" s="183"/>
      <c r="C2" s="183"/>
      <c r="D2" s="183"/>
      <c r="G2" s="172" t="s">
        <v>0</v>
      </c>
      <c r="H2" s="172"/>
      <c r="I2" s="172"/>
      <c r="J2" s="172"/>
      <c r="K2" s="172"/>
      <c r="L2" s="172"/>
      <c r="M2" s="172"/>
    </row>
    <row r="3" spans="1:13" ht="15.75">
      <c r="A3" s="183" t="s">
        <v>588</v>
      </c>
      <c r="B3" s="183"/>
      <c r="C3" s="183"/>
      <c r="D3" s="183"/>
      <c r="G3" s="172" t="s">
        <v>1</v>
      </c>
      <c r="H3" s="172"/>
      <c r="I3" s="172"/>
      <c r="J3" s="172"/>
      <c r="K3" s="172"/>
      <c r="L3" s="172"/>
      <c r="M3" s="172"/>
    </row>
    <row r="5" spans="1:13" ht="18.75">
      <c r="A5" s="184" t="s">
        <v>11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1:13" ht="18.75">
      <c r="A6" s="184" t="s">
        <v>193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</row>
    <row r="7" spans="1:13" ht="15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4" ht="21" customHeight="1">
      <c r="A8" s="185" t="s">
        <v>2</v>
      </c>
      <c r="B8" s="176" t="s">
        <v>3</v>
      </c>
      <c r="C8" s="177"/>
      <c r="D8" s="185" t="s">
        <v>4</v>
      </c>
      <c r="E8" s="185" t="s">
        <v>10</v>
      </c>
      <c r="F8" s="185"/>
      <c r="G8" s="185"/>
      <c r="H8" s="185"/>
      <c r="I8" s="185"/>
      <c r="J8" s="185"/>
      <c r="K8" s="173" t="s">
        <v>20</v>
      </c>
      <c r="L8" s="185" t="s">
        <v>5</v>
      </c>
      <c r="M8" s="185" t="s">
        <v>6</v>
      </c>
      <c r="N8" s="181" t="s">
        <v>662</v>
      </c>
    </row>
    <row r="9" spans="1:14" s="10" customFormat="1" ht="21" customHeight="1">
      <c r="A9" s="185"/>
      <c r="B9" s="178"/>
      <c r="C9" s="170"/>
      <c r="D9" s="185"/>
      <c r="E9" s="1" t="s">
        <v>17</v>
      </c>
      <c r="F9" s="1" t="s">
        <v>18</v>
      </c>
      <c r="G9" s="1" t="s">
        <v>19</v>
      </c>
      <c r="H9" s="1" t="s">
        <v>7</v>
      </c>
      <c r="I9" s="1" t="s">
        <v>8</v>
      </c>
      <c r="J9" s="1" t="s">
        <v>9</v>
      </c>
      <c r="K9" s="246"/>
      <c r="L9" s="185"/>
      <c r="M9" s="185"/>
      <c r="N9" s="182"/>
    </row>
    <row r="10" spans="1:14" s="10" customFormat="1" ht="21" customHeight="1">
      <c r="A10" s="28">
        <v>1</v>
      </c>
      <c r="B10" s="244">
        <v>2</v>
      </c>
      <c r="C10" s="245"/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1"/>
    </row>
    <row r="11" spans="1:14" ht="21" customHeight="1">
      <c r="A11" s="4">
        <v>1</v>
      </c>
      <c r="B11" s="13" t="s">
        <v>587</v>
      </c>
      <c r="C11" s="13" t="s">
        <v>41</v>
      </c>
      <c r="D11" s="5">
        <v>1154040020</v>
      </c>
      <c r="E11" s="4">
        <v>25</v>
      </c>
      <c r="F11" s="4">
        <v>25</v>
      </c>
      <c r="G11" s="4">
        <v>20</v>
      </c>
      <c r="H11" s="4">
        <v>15</v>
      </c>
      <c r="I11" s="4"/>
      <c r="J11" s="14">
        <v>0</v>
      </c>
      <c r="K11" s="4">
        <v>0</v>
      </c>
      <c r="L11" s="15">
        <f>SUM(E11:K11)</f>
        <v>85</v>
      </c>
      <c r="M11" s="14" t="str">
        <f aca="true" t="shared" si="0" ref="M11:M57">IF(L11&gt;89,"Xuất sắc",IF(L11&gt;79,"Tốt",IF(L11&gt;69,"Khá",IF(L11&gt;59,"Trung bình khá",IF(L11&gt;49,"Trung bình",IF(L11&gt;29,"Yếu","Kém"))))))</f>
        <v>Tốt</v>
      </c>
      <c r="N11" s="4"/>
    </row>
    <row r="12" spans="1:14" ht="21" customHeight="1">
      <c r="A12" s="4">
        <v>2</v>
      </c>
      <c r="B12" s="13" t="s">
        <v>586</v>
      </c>
      <c r="C12" s="13" t="s">
        <v>257</v>
      </c>
      <c r="D12" s="5">
        <v>1154040033</v>
      </c>
      <c r="E12" s="4">
        <v>20</v>
      </c>
      <c r="F12" s="4">
        <v>25</v>
      </c>
      <c r="G12" s="4">
        <v>20</v>
      </c>
      <c r="H12" s="4">
        <v>15</v>
      </c>
      <c r="I12" s="4"/>
      <c r="J12" s="14">
        <v>0</v>
      </c>
      <c r="K12" s="4">
        <v>0</v>
      </c>
      <c r="L12" s="15">
        <f>SUM(E12:K12)</f>
        <v>80</v>
      </c>
      <c r="M12" s="14" t="str">
        <f t="shared" si="0"/>
        <v>Tốt</v>
      </c>
      <c r="N12" s="4"/>
    </row>
    <row r="13" spans="1:14" ht="21" customHeight="1">
      <c r="A13" s="4">
        <v>3</v>
      </c>
      <c r="B13" s="13" t="s">
        <v>507</v>
      </c>
      <c r="C13" s="13" t="s">
        <v>487</v>
      </c>
      <c r="D13" s="5">
        <v>1154040040</v>
      </c>
      <c r="E13" s="4">
        <v>20</v>
      </c>
      <c r="F13" s="4">
        <v>25</v>
      </c>
      <c r="G13" s="4">
        <v>20</v>
      </c>
      <c r="H13" s="4">
        <v>15</v>
      </c>
      <c r="I13" s="4"/>
      <c r="J13" s="14">
        <v>0</v>
      </c>
      <c r="K13" s="4">
        <v>0</v>
      </c>
      <c r="L13" s="15">
        <f aca="true" t="shared" si="1" ref="L13:L57">SUM(E13:K13)</f>
        <v>80</v>
      </c>
      <c r="M13" s="14" t="str">
        <f t="shared" si="0"/>
        <v>Tốt</v>
      </c>
      <c r="N13" s="4"/>
    </row>
    <row r="14" spans="1:14" ht="21" customHeight="1">
      <c r="A14" s="4">
        <v>4</v>
      </c>
      <c r="B14" s="13" t="s">
        <v>585</v>
      </c>
      <c r="C14" s="13" t="s">
        <v>534</v>
      </c>
      <c r="D14" s="5">
        <v>1154040105</v>
      </c>
      <c r="E14" s="4">
        <v>20</v>
      </c>
      <c r="F14" s="4">
        <v>25</v>
      </c>
      <c r="G14" s="4">
        <v>20</v>
      </c>
      <c r="H14" s="4">
        <v>15</v>
      </c>
      <c r="I14" s="4"/>
      <c r="J14" s="14">
        <v>0</v>
      </c>
      <c r="K14" s="4">
        <v>0</v>
      </c>
      <c r="L14" s="15">
        <f t="shared" si="1"/>
        <v>80</v>
      </c>
      <c r="M14" s="14" t="str">
        <f t="shared" si="0"/>
        <v>Tốt</v>
      </c>
      <c r="N14" s="4"/>
    </row>
    <row r="15" spans="1:14" ht="21" customHeight="1">
      <c r="A15" s="4">
        <v>5</v>
      </c>
      <c r="B15" s="13" t="s">
        <v>584</v>
      </c>
      <c r="C15" s="13" t="s">
        <v>535</v>
      </c>
      <c r="D15" s="5">
        <v>1154040098</v>
      </c>
      <c r="E15" s="4">
        <v>20</v>
      </c>
      <c r="F15" s="4">
        <v>25</v>
      </c>
      <c r="G15" s="4">
        <v>20</v>
      </c>
      <c r="H15" s="4">
        <v>15</v>
      </c>
      <c r="I15" s="4"/>
      <c r="J15" s="14">
        <v>0</v>
      </c>
      <c r="K15" s="4">
        <v>0</v>
      </c>
      <c r="L15" s="15">
        <f t="shared" si="1"/>
        <v>80</v>
      </c>
      <c r="M15" s="14" t="str">
        <f t="shared" si="0"/>
        <v>Tốt</v>
      </c>
      <c r="N15" s="4"/>
    </row>
    <row r="16" spans="1:14" ht="21" customHeight="1">
      <c r="A16" s="4">
        <v>6</v>
      </c>
      <c r="B16" s="13" t="s">
        <v>583</v>
      </c>
      <c r="C16" s="13" t="s">
        <v>47</v>
      </c>
      <c r="D16" s="5">
        <v>1154040095</v>
      </c>
      <c r="E16" s="4">
        <v>20</v>
      </c>
      <c r="F16" s="4">
        <v>25</v>
      </c>
      <c r="G16" s="4">
        <v>20</v>
      </c>
      <c r="H16" s="4">
        <v>15</v>
      </c>
      <c r="I16" s="4">
        <v>10</v>
      </c>
      <c r="J16" s="14">
        <v>0</v>
      </c>
      <c r="K16" s="4">
        <v>0</v>
      </c>
      <c r="L16" s="15">
        <f t="shared" si="1"/>
        <v>90</v>
      </c>
      <c r="M16" s="14" t="str">
        <f t="shared" si="0"/>
        <v>Xuất sắc</v>
      </c>
      <c r="N16" s="4"/>
    </row>
    <row r="17" spans="1:14" ht="21" customHeight="1">
      <c r="A17" s="4">
        <v>7</v>
      </c>
      <c r="B17" s="13" t="s">
        <v>582</v>
      </c>
      <c r="C17" s="13" t="s">
        <v>52</v>
      </c>
      <c r="D17" s="5">
        <v>1154040117</v>
      </c>
      <c r="E17" s="4">
        <v>25</v>
      </c>
      <c r="F17" s="4">
        <v>25</v>
      </c>
      <c r="G17" s="4">
        <v>20</v>
      </c>
      <c r="H17" s="4">
        <v>15</v>
      </c>
      <c r="I17" s="4">
        <v>10</v>
      </c>
      <c r="J17" s="14">
        <v>0</v>
      </c>
      <c r="K17" s="4">
        <v>0</v>
      </c>
      <c r="L17" s="15">
        <f t="shared" si="1"/>
        <v>95</v>
      </c>
      <c r="M17" s="14" t="str">
        <f t="shared" si="0"/>
        <v>Xuất sắc</v>
      </c>
      <c r="N17" s="4"/>
    </row>
    <row r="18" spans="1:14" s="16" customFormat="1" ht="21" customHeight="1">
      <c r="A18" s="4">
        <v>8</v>
      </c>
      <c r="B18" s="13" t="s">
        <v>581</v>
      </c>
      <c r="C18" s="13" t="s">
        <v>52</v>
      </c>
      <c r="D18" s="5">
        <v>1154040120</v>
      </c>
      <c r="E18" s="4">
        <v>20</v>
      </c>
      <c r="F18" s="4">
        <v>25</v>
      </c>
      <c r="G18" s="4">
        <v>20</v>
      </c>
      <c r="H18" s="4">
        <v>15</v>
      </c>
      <c r="I18" s="4"/>
      <c r="J18" s="14">
        <v>0</v>
      </c>
      <c r="K18" s="4">
        <v>0</v>
      </c>
      <c r="L18" s="5">
        <f t="shared" si="1"/>
        <v>80</v>
      </c>
      <c r="M18" s="14" t="str">
        <f t="shared" si="0"/>
        <v>Tốt</v>
      </c>
      <c r="N18" s="4"/>
    </row>
    <row r="19" spans="1:14" s="17" customFormat="1" ht="21" customHeight="1">
      <c r="A19" s="4">
        <v>9</v>
      </c>
      <c r="B19" s="13" t="s">
        <v>580</v>
      </c>
      <c r="C19" s="13" t="s">
        <v>52</v>
      </c>
      <c r="D19" s="5">
        <v>1154040113</v>
      </c>
      <c r="E19" s="4">
        <v>20</v>
      </c>
      <c r="F19" s="4">
        <v>25</v>
      </c>
      <c r="G19" s="4">
        <v>20</v>
      </c>
      <c r="H19" s="4">
        <v>15</v>
      </c>
      <c r="I19" s="4"/>
      <c r="J19" s="14">
        <v>0</v>
      </c>
      <c r="K19" s="4">
        <v>0</v>
      </c>
      <c r="L19" s="5">
        <f t="shared" si="1"/>
        <v>80</v>
      </c>
      <c r="M19" s="14" t="str">
        <f t="shared" si="0"/>
        <v>Tốt</v>
      </c>
      <c r="N19" s="1"/>
    </row>
    <row r="20" spans="1:14" s="16" customFormat="1" ht="21" customHeight="1">
      <c r="A20" s="4">
        <v>10</v>
      </c>
      <c r="B20" s="13" t="s">
        <v>579</v>
      </c>
      <c r="C20" s="13" t="s">
        <v>58</v>
      </c>
      <c r="D20" s="5">
        <v>1154040145</v>
      </c>
      <c r="E20" s="4">
        <v>20</v>
      </c>
      <c r="F20" s="4">
        <v>25</v>
      </c>
      <c r="G20" s="4">
        <v>20</v>
      </c>
      <c r="H20" s="4">
        <v>15</v>
      </c>
      <c r="I20" s="4"/>
      <c r="J20" s="14">
        <v>0</v>
      </c>
      <c r="K20" s="4">
        <v>0</v>
      </c>
      <c r="L20" s="5">
        <f t="shared" si="1"/>
        <v>80</v>
      </c>
      <c r="M20" s="14" t="str">
        <f t="shared" si="0"/>
        <v>Tốt</v>
      </c>
      <c r="N20" s="4"/>
    </row>
    <row r="21" spans="1:14" ht="21" customHeight="1">
      <c r="A21" s="4">
        <v>11</v>
      </c>
      <c r="B21" s="13" t="s">
        <v>578</v>
      </c>
      <c r="C21" s="13" t="s">
        <v>58</v>
      </c>
      <c r="D21" s="5">
        <v>1154040151</v>
      </c>
      <c r="E21" s="4">
        <v>20</v>
      </c>
      <c r="F21" s="4">
        <v>25</v>
      </c>
      <c r="G21" s="4">
        <v>20</v>
      </c>
      <c r="H21" s="4">
        <v>15</v>
      </c>
      <c r="I21" s="4"/>
      <c r="J21" s="14">
        <v>0</v>
      </c>
      <c r="K21" s="4">
        <v>0</v>
      </c>
      <c r="L21" s="15">
        <f t="shared" si="1"/>
        <v>80</v>
      </c>
      <c r="M21" s="14" t="str">
        <f t="shared" si="0"/>
        <v>Tốt</v>
      </c>
      <c r="N21" s="4"/>
    </row>
    <row r="22" spans="1:14" ht="21" customHeight="1">
      <c r="A22" s="4">
        <v>12</v>
      </c>
      <c r="B22" s="13" t="s">
        <v>577</v>
      </c>
      <c r="C22" s="13" t="s">
        <v>410</v>
      </c>
      <c r="D22" s="5">
        <v>1154040166</v>
      </c>
      <c r="E22" s="4">
        <v>20</v>
      </c>
      <c r="F22" s="4">
        <v>25</v>
      </c>
      <c r="G22" s="4">
        <v>20</v>
      </c>
      <c r="H22" s="4">
        <v>15</v>
      </c>
      <c r="I22" s="4"/>
      <c r="J22" s="14">
        <v>0</v>
      </c>
      <c r="K22" s="4">
        <v>0</v>
      </c>
      <c r="L22" s="15">
        <f t="shared" si="1"/>
        <v>80</v>
      </c>
      <c r="M22" s="14" t="str">
        <f t="shared" si="0"/>
        <v>Tốt</v>
      </c>
      <c r="N22" s="4"/>
    </row>
    <row r="23" spans="1:14" ht="21" customHeight="1">
      <c r="A23" s="4">
        <v>13</v>
      </c>
      <c r="B23" s="13" t="s">
        <v>576</v>
      </c>
      <c r="C23" s="13" t="s">
        <v>67</v>
      </c>
      <c r="D23" s="5">
        <v>1154040195</v>
      </c>
      <c r="E23" s="4">
        <v>20</v>
      </c>
      <c r="F23" s="4">
        <v>25</v>
      </c>
      <c r="G23" s="4">
        <v>20</v>
      </c>
      <c r="H23" s="4">
        <v>15</v>
      </c>
      <c r="I23" s="4"/>
      <c r="J23" s="14">
        <v>0</v>
      </c>
      <c r="K23" s="4">
        <v>0</v>
      </c>
      <c r="L23" s="15">
        <f t="shared" si="1"/>
        <v>80</v>
      </c>
      <c r="M23" s="14" t="str">
        <f t="shared" si="0"/>
        <v>Tốt</v>
      </c>
      <c r="N23" s="4"/>
    </row>
    <row r="24" spans="1:14" ht="21" customHeight="1">
      <c r="A24" s="4">
        <v>14</v>
      </c>
      <c r="B24" s="13" t="s">
        <v>575</v>
      </c>
      <c r="C24" s="13" t="s">
        <v>67</v>
      </c>
      <c r="D24" s="5">
        <v>1154040187</v>
      </c>
      <c r="E24" s="4">
        <v>20</v>
      </c>
      <c r="F24" s="4">
        <v>25</v>
      </c>
      <c r="G24" s="4">
        <v>20</v>
      </c>
      <c r="H24" s="4">
        <v>15</v>
      </c>
      <c r="I24" s="4"/>
      <c r="J24" s="14">
        <v>0</v>
      </c>
      <c r="K24" s="4">
        <v>0</v>
      </c>
      <c r="L24" s="15">
        <f t="shared" si="1"/>
        <v>80</v>
      </c>
      <c r="M24" s="14" t="str">
        <f t="shared" si="0"/>
        <v>Tốt</v>
      </c>
      <c r="N24" s="4"/>
    </row>
    <row r="25" spans="1:14" ht="21" customHeight="1">
      <c r="A25" s="4">
        <v>15</v>
      </c>
      <c r="B25" s="13" t="s">
        <v>574</v>
      </c>
      <c r="C25" s="13" t="s">
        <v>536</v>
      </c>
      <c r="D25" s="5">
        <v>1154040264</v>
      </c>
      <c r="E25" s="4">
        <v>20</v>
      </c>
      <c r="F25" s="4">
        <v>25</v>
      </c>
      <c r="G25" s="4">
        <v>20</v>
      </c>
      <c r="H25" s="4">
        <v>15</v>
      </c>
      <c r="I25" s="4">
        <v>10</v>
      </c>
      <c r="J25" s="14">
        <v>0</v>
      </c>
      <c r="K25" s="4">
        <v>0</v>
      </c>
      <c r="L25" s="15">
        <f t="shared" si="1"/>
        <v>90</v>
      </c>
      <c r="M25" s="14" t="str">
        <f t="shared" si="0"/>
        <v>Xuất sắc</v>
      </c>
      <c r="N25" s="4"/>
    </row>
    <row r="26" spans="1:14" ht="21" customHeight="1">
      <c r="A26" s="4">
        <v>16</v>
      </c>
      <c r="B26" s="13" t="s">
        <v>573</v>
      </c>
      <c r="C26" s="13" t="s">
        <v>406</v>
      </c>
      <c r="D26" s="5">
        <v>1154040296</v>
      </c>
      <c r="E26" s="4">
        <v>20</v>
      </c>
      <c r="F26" s="4">
        <v>25</v>
      </c>
      <c r="G26" s="4">
        <v>20</v>
      </c>
      <c r="H26" s="4">
        <v>15</v>
      </c>
      <c r="I26" s="4"/>
      <c r="J26" s="14">
        <v>0</v>
      </c>
      <c r="K26" s="4">
        <v>0</v>
      </c>
      <c r="L26" s="15">
        <f t="shared" si="1"/>
        <v>80</v>
      </c>
      <c r="M26" s="14" t="str">
        <f t="shared" si="0"/>
        <v>Tốt</v>
      </c>
      <c r="N26" s="4"/>
    </row>
    <row r="27" spans="1:14" ht="21" customHeight="1">
      <c r="A27" s="4">
        <v>17</v>
      </c>
      <c r="B27" s="13" t="s">
        <v>427</v>
      </c>
      <c r="C27" s="13" t="s">
        <v>406</v>
      </c>
      <c r="D27" s="5">
        <v>1154040295</v>
      </c>
      <c r="E27" s="4">
        <v>20</v>
      </c>
      <c r="F27" s="4">
        <v>25</v>
      </c>
      <c r="G27" s="4">
        <v>20</v>
      </c>
      <c r="H27" s="4">
        <v>15</v>
      </c>
      <c r="I27" s="4"/>
      <c r="J27" s="14">
        <v>0</v>
      </c>
      <c r="K27" s="4">
        <v>0</v>
      </c>
      <c r="L27" s="15">
        <f t="shared" si="1"/>
        <v>80</v>
      </c>
      <c r="M27" s="14" t="str">
        <f t="shared" si="0"/>
        <v>Tốt</v>
      </c>
      <c r="N27" s="4"/>
    </row>
    <row r="28" spans="1:14" ht="21" customHeight="1">
      <c r="A28" s="4">
        <v>18</v>
      </c>
      <c r="B28" s="13" t="s">
        <v>572</v>
      </c>
      <c r="C28" s="13" t="s">
        <v>264</v>
      </c>
      <c r="D28" s="5">
        <v>1154040298</v>
      </c>
      <c r="E28" s="4">
        <v>20</v>
      </c>
      <c r="F28" s="4">
        <v>25</v>
      </c>
      <c r="G28" s="4">
        <v>20</v>
      </c>
      <c r="H28" s="4">
        <v>15</v>
      </c>
      <c r="I28" s="4"/>
      <c r="J28" s="14">
        <v>0</v>
      </c>
      <c r="K28" s="4">
        <v>0</v>
      </c>
      <c r="L28" s="15">
        <f t="shared" si="1"/>
        <v>80</v>
      </c>
      <c r="M28" s="14" t="str">
        <f t="shared" si="0"/>
        <v>Tốt</v>
      </c>
      <c r="N28" s="4"/>
    </row>
    <row r="29" spans="1:14" ht="21" customHeight="1">
      <c r="A29" s="4">
        <v>19</v>
      </c>
      <c r="B29" s="13" t="s">
        <v>441</v>
      </c>
      <c r="C29" s="13" t="s">
        <v>537</v>
      </c>
      <c r="D29" s="5">
        <v>1154040300</v>
      </c>
      <c r="E29" s="4">
        <v>20</v>
      </c>
      <c r="F29" s="4">
        <v>25</v>
      </c>
      <c r="G29" s="4">
        <v>20</v>
      </c>
      <c r="H29" s="4">
        <v>15</v>
      </c>
      <c r="I29" s="4"/>
      <c r="J29" s="14">
        <v>0</v>
      </c>
      <c r="K29" s="4">
        <v>0</v>
      </c>
      <c r="L29" s="15">
        <f t="shared" si="1"/>
        <v>80</v>
      </c>
      <c r="M29" s="14" t="str">
        <f t="shared" si="0"/>
        <v>Tốt</v>
      </c>
      <c r="N29" s="4"/>
    </row>
    <row r="30" spans="1:14" ht="21" customHeight="1">
      <c r="A30" s="4">
        <v>20</v>
      </c>
      <c r="B30" s="13" t="s">
        <v>571</v>
      </c>
      <c r="C30" s="13" t="s">
        <v>400</v>
      </c>
      <c r="D30" s="5">
        <v>1154040302</v>
      </c>
      <c r="E30" s="4">
        <v>20</v>
      </c>
      <c r="F30" s="4">
        <v>25</v>
      </c>
      <c r="G30" s="4">
        <v>20</v>
      </c>
      <c r="H30" s="4">
        <v>15</v>
      </c>
      <c r="I30" s="4"/>
      <c r="J30" s="14">
        <v>0</v>
      </c>
      <c r="K30" s="4">
        <v>0</v>
      </c>
      <c r="L30" s="15">
        <f t="shared" si="1"/>
        <v>80</v>
      </c>
      <c r="M30" s="14" t="str">
        <f t="shared" si="0"/>
        <v>Tốt</v>
      </c>
      <c r="N30" s="4"/>
    </row>
    <row r="31" spans="1:14" ht="21" customHeight="1">
      <c r="A31" s="4">
        <v>21</v>
      </c>
      <c r="B31" s="13" t="s">
        <v>570</v>
      </c>
      <c r="C31" s="13" t="s">
        <v>216</v>
      </c>
      <c r="D31" s="5">
        <v>1154040316</v>
      </c>
      <c r="E31" s="4">
        <v>20</v>
      </c>
      <c r="F31" s="4">
        <v>25</v>
      </c>
      <c r="G31" s="4">
        <v>20</v>
      </c>
      <c r="H31" s="4">
        <v>15</v>
      </c>
      <c r="I31" s="4"/>
      <c r="J31" s="14">
        <v>0</v>
      </c>
      <c r="K31" s="4">
        <v>0</v>
      </c>
      <c r="L31" s="15">
        <f t="shared" si="1"/>
        <v>80</v>
      </c>
      <c r="M31" s="14" t="str">
        <f t="shared" si="0"/>
        <v>Tốt</v>
      </c>
      <c r="N31" s="4"/>
    </row>
    <row r="32" spans="1:14" ht="21" customHeight="1">
      <c r="A32" s="4">
        <v>22</v>
      </c>
      <c r="B32" s="13" t="s">
        <v>569</v>
      </c>
      <c r="C32" s="13" t="s">
        <v>538</v>
      </c>
      <c r="D32" s="5">
        <v>1154040320</v>
      </c>
      <c r="E32" s="4">
        <v>20</v>
      </c>
      <c r="F32" s="4">
        <v>25</v>
      </c>
      <c r="G32" s="4">
        <v>20</v>
      </c>
      <c r="H32" s="4">
        <v>15</v>
      </c>
      <c r="I32" s="4"/>
      <c r="J32" s="14">
        <v>0</v>
      </c>
      <c r="K32" s="4">
        <v>0</v>
      </c>
      <c r="L32" s="15">
        <f t="shared" si="1"/>
        <v>80</v>
      </c>
      <c r="M32" s="14" t="str">
        <f t="shared" si="0"/>
        <v>Tốt</v>
      </c>
      <c r="N32" s="4"/>
    </row>
    <row r="33" spans="1:14" ht="21" customHeight="1">
      <c r="A33" s="4">
        <v>23</v>
      </c>
      <c r="B33" s="13" t="s">
        <v>568</v>
      </c>
      <c r="C33" s="13" t="s">
        <v>80</v>
      </c>
      <c r="D33" s="5">
        <v>1154040328</v>
      </c>
      <c r="E33" s="4">
        <v>20</v>
      </c>
      <c r="F33" s="4">
        <v>25</v>
      </c>
      <c r="G33" s="4">
        <v>20</v>
      </c>
      <c r="H33" s="4">
        <v>15</v>
      </c>
      <c r="I33" s="4">
        <v>10</v>
      </c>
      <c r="J33" s="14">
        <v>0</v>
      </c>
      <c r="K33" s="4">
        <v>0</v>
      </c>
      <c r="L33" s="15">
        <f t="shared" si="1"/>
        <v>90</v>
      </c>
      <c r="M33" s="14" t="str">
        <f t="shared" si="0"/>
        <v>Xuất sắc</v>
      </c>
      <c r="N33" s="4"/>
    </row>
    <row r="34" spans="1:14" ht="21" customHeight="1">
      <c r="A34" s="4">
        <v>24</v>
      </c>
      <c r="B34" s="13" t="s">
        <v>567</v>
      </c>
      <c r="C34" s="13" t="s">
        <v>82</v>
      </c>
      <c r="D34" s="5">
        <v>1154040348</v>
      </c>
      <c r="E34" s="4">
        <v>20</v>
      </c>
      <c r="F34" s="4">
        <v>25</v>
      </c>
      <c r="G34" s="4">
        <v>20</v>
      </c>
      <c r="H34" s="4">
        <v>15</v>
      </c>
      <c r="I34" s="4"/>
      <c r="J34" s="14">
        <v>0</v>
      </c>
      <c r="K34" s="4">
        <v>0</v>
      </c>
      <c r="L34" s="15">
        <f t="shared" si="1"/>
        <v>80</v>
      </c>
      <c r="M34" s="14" t="str">
        <f t="shared" si="0"/>
        <v>Tốt</v>
      </c>
      <c r="N34" s="4"/>
    </row>
    <row r="35" spans="1:14" ht="21" customHeight="1">
      <c r="A35" s="4">
        <v>25</v>
      </c>
      <c r="B35" s="13" t="s">
        <v>432</v>
      </c>
      <c r="C35" s="13" t="s">
        <v>539</v>
      </c>
      <c r="D35" s="5">
        <v>1154040377</v>
      </c>
      <c r="E35" s="4">
        <v>20</v>
      </c>
      <c r="F35" s="4">
        <v>25</v>
      </c>
      <c r="G35" s="4">
        <v>20</v>
      </c>
      <c r="H35" s="4">
        <v>15</v>
      </c>
      <c r="I35" s="4"/>
      <c r="J35" s="14">
        <v>0</v>
      </c>
      <c r="K35" s="4">
        <v>0</v>
      </c>
      <c r="L35" s="15">
        <f t="shared" si="1"/>
        <v>80</v>
      </c>
      <c r="M35" s="14" t="str">
        <f t="shared" si="0"/>
        <v>Tốt</v>
      </c>
      <c r="N35" s="4"/>
    </row>
    <row r="36" spans="1:14" ht="21" customHeight="1">
      <c r="A36" s="4">
        <v>26</v>
      </c>
      <c r="B36" s="13" t="s">
        <v>566</v>
      </c>
      <c r="C36" s="13" t="s">
        <v>86</v>
      </c>
      <c r="D36" s="5">
        <v>1154040385</v>
      </c>
      <c r="E36" s="4">
        <v>20</v>
      </c>
      <c r="F36" s="4">
        <v>25</v>
      </c>
      <c r="G36" s="4">
        <v>20</v>
      </c>
      <c r="H36" s="4">
        <v>15</v>
      </c>
      <c r="I36" s="4"/>
      <c r="J36" s="14">
        <v>0</v>
      </c>
      <c r="K36" s="4">
        <v>0</v>
      </c>
      <c r="L36" s="15">
        <f t="shared" si="1"/>
        <v>80</v>
      </c>
      <c r="M36" s="14" t="str">
        <f t="shared" si="0"/>
        <v>Tốt</v>
      </c>
      <c r="N36" s="4"/>
    </row>
    <row r="37" spans="1:14" ht="21" customHeight="1">
      <c r="A37" s="4">
        <v>27</v>
      </c>
      <c r="B37" s="13" t="s">
        <v>565</v>
      </c>
      <c r="C37" s="13" t="s">
        <v>540</v>
      </c>
      <c r="D37" s="5">
        <v>1154040415</v>
      </c>
      <c r="E37" s="4">
        <v>25</v>
      </c>
      <c r="F37" s="4">
        <v>25</v>
      </c>
      <c r="G37" s="4">
        <v>20</v>
      </c>
      <c r="H37" s="4">
        <v>15</v>
      </c>
      <c r="I37" s="4"/>
      <c r="J37" s="14">
        <v>0</v>
      </c>
      <c r="K37" s="4">
        <v>0</v>
      </c>
      <c r="L37" s="15">
        <f t="shared" si="1"/>
        <v>85</v>
      </c>
      <c r="M37" s="14" t="str">
        <f t="shared" si="0"/>
        <v>Tốt</v>
      </c>
      <c r="N37" s="4"/>
    </row>
    <row r="38" spans="1:14" ht="21" customHeight="1">
      <c r="A38" s="4">
        <v>28</v>
      </c>
      <c r="B38" s="13" t="s">
        <v>419</v>
      </c>
      <c r="C38" s="13" t="s">
        <v>266</v>
      </c>
      <c r="D38" s="5">
        <v>1154040431</v>
      </c>
      <c r="E38" s="4">
        <v>20</v>
      </c>
      <c r="F38" s="4">
        <v>25</v>
      </c>
      <c r="G38" s="4">
        <v>20</v>
      </c>
      <c r="H38" s="4">
        <v>15</v>
      </c>
      <c r="I38" s="4">
        <v>10</v>
      </c>
      <c r="J38" s="14">
        <v>0</v>
      </c>
      <c r="K38" s="4">
        <v>0</v>
      </c>
      <c r="L38" s="15">
        <f t="shared" si="1"/>
        <v>90</v>
      </c>
      <c r="M38" s="14" t="str">
        <f t="shared" si="0"/>
        <v>Xuất sắc</v>
      </c>
      <c r="N38" s="4"/>
    </row>
    <row r="39" spans="1:14" ht="21" customHeight="1">
      <c r="A39" s="4">
        <v>29</v>
      </c>
      <c r="B39" s="13" t="s">
        <v>564</v>
      </c>
      <c r="C39" s="13" t="s">
        <v>314</v>
      </c>
      <c r="D39" s="5">
        <v>1154040447</v>
      </c>
      <c r="E39" s="4">
        <v>20</v>
      </c>
      <c r="F39" s="4">
        <v>25</v>
      </c>
      <c r="G39" s="4">
        <v>20</v>
      </c>
      <c r="H39" s="4">
        <v>15</v>
      </c>
      <c r="I39" s="4"/>
      <c r="J39" s="4">
        <v>0</v>
      </c>
      <c r="K39" s="4">
        <v>0</v>
      </c>
      <c r="L39" s="15">
        <f t="shared" si="1"/>
        <v>80</v>
      </c>
      <c r="M39" s="14" t="str">
        <f t="shared" si="0"/>
        <v>Tốt</v>
      </c>
      <c r="N39" s="4"/>
    </row>
    <row r="40" spans="1:14" ht="21" customHeight="1">
      <c r="A40" s="4">
        <v>30</v>
      </c>
      <c r="B40" s="13" t="s">
        <v>563</v>
      </c>
      <c r="C40" s="13" t="s">
        <v>314</v>
      </c>
      <c r="D40" s="5">
        <v>1154040451</v>
      </c>
      <c r="E40" s="4">
        <v>20</v>
      </c>
      <c r="F40" s="4">
        <v>25</v>
      </c>
      <c r="G40" s="4">
        <v>20</v>
      </c>
      <c r="H40" s="4">
        <v>15</v>
      </c>
      <c r="I40" s="4"/>
      <c r="J40" s="4">
        <v>0</v>
      </c>
      <c r="K40" s="4">
        <v>0</v>
      </c>
      <c r="L40" s="15">
        <f t="shared" si="1"/>
        <v>80</v>
      </c>
      <c r="M40" s="14" t="str">
        <f t="shared" si="0"/>
        <v>Tốt</v>
      </c>
      <c r="N40" s="4"/>
    </row>
    <row r="41" spans="1:14" ht="21" customHeight="1">
      <c r="A41" s="4">
        <v>31</v>
      </c>
      <c r="B41" s="13" t="s">
        <v>562</v>
      </c>
      <c r="C41" s="13" t="s">
        <v>541</v>
      </c>
      <c r="D41" s="5">
        <v>1154040456</v>
      </c>
      <c r="E41" s="4">
        <v>20</v>
      </c>
      <c r="F41" s="4">
        <v>25</v>
      </c>
      <c r="G41" s="4">
        <v>15</v>
      </c>
      <c r="H41" s="4">
        <v>15</v>
      </c>
      <c r="I41" s="4"/>
      <c r="J41" s="4">
        <v>0</v>
      </c>
      <c r="K41" s="4">
        <v>0</v>
      </c>
      <c r="L41" s="15">
        <f>SUM(E41:K41)-5</f>
        <v>70</v>
      </c>
      <c r="M41" s="14" t="str">
        <f t="shared" si="0"/>
        <v>Khá</v>
      </c>
      <c r="N41" s="4">
        <v>5</v>
      </c>
    </row>
    <row r="42" spans="1:14" ht="21" customHeight="1">
      <c r="A42" s="4">
        <v>32</v>
      </c>
      <c r="B42" s="13" t="s">
        <v>561</v>
      </c>
      <c r="C42" s="13" t="s">
        <v>542</v>
      </c>
      <c r="D42" s="5">
        <v>1154040515</v>
      </c>
      <c r="E42" s="4">
        <v>20</v>
      </c>
      <c r="F42" s="4">
        <v>25</v>
      </c>
      <c r="G42" s="4">
        <v>15</v>
      </c>
      <c r="H42" s="4">
        <v>15</v>
      </c>
      <c r="I42" s="4"/>
      <c r="J42" s="4">
        <v>0</v>
      </c>
      <c r="K42" s="4">
        <v>0</v>
      </c>
      <c r="L42" s="15">
        <f t="shared" si="1"/>
        <v>75</v>
      </c>
      <c r="M42" s="14" t="str">
        <f t="shared" si="0"/>
        <v>Khá</v>
      </c>
      <c r="N42" s="4"/>
    </row>
    <row r="43" spans="1:14" ht="21" customHeight="1">
      <c r="A43" s="4">
        <v>33</v>
      </c>
      <c r="B43" s="13" t="s">
        <v>419</v>
      </c>
      <c r="C43" s="13" t="s">
        <v>543</v>
      </c>
      <c r="D43" s="5">
        <v>1154040516</v>
      </c>
      <c r="E43" s="4">
        <v>20</v>
      </c>
      <c r="F43" s="4">
        <v>25</v>
      </c>
      <c r="G43" s="4">
        <v>20</v>
      </c>
      <c r="H43" s="4">
        <v>15</v>
      </c>
      <c r="I43" s="4"/>
      <c r="J43" s="4">
        <v>0</v>
      </c>
      <c r="K43" s="4">
        <v>0</v>
      </c>
      <c r="L43" s="15">
        <f t="shared" si="1"/>
        <v>80</v>
      </c>
      <c r="M43" s="14" t="str">
        <f t="shared" si="0"/>
        <v>Tốt</v>
      </c>
      <c r="N43" s="4"/>
    </row>
    <row r="44" spans="1:14" ht="21" customHeight="1">
      <c r="A44" s="4">
        <v>34</v>
      </c>
      <c r="B44" s="13" t="s">
        <v>560</v>
      </c>
      <c r="C44" s="13" t="s">
        <v>231</v>
      </c>
      <c r="D44" s="5">
        <v>1154040506</v>
      </c>
      <c r="E44" s="4">
        <v>20</v>
      </c>
      <c r="F44" s="4">
        <v>25</v>
      </c>
      <c r="G44" s="4">
        <v>20</v>
      </c>
      <c r="H44" s="4">
        <v>15</v>
      </c>
      <c r="I44" s="4"/>
      <c r="J44" s="4">
        <v>0</v>
      </c>
      <c r="K44" s="4">
        <v>0</v>
      </c>
      <c r="L44" s="15">
        <f t="shared" si="1"/>
        <v>80</v>
      </c>
      <c r="M44" s="14" t="str">
        <f t="shared" si="0"/>
        <v>Tốt</v>
      </c>
      <c r="N44" s="4"/>
    </row>
    <row r="45" spans="1:14" ht="21" customHeight="1">
      <c r="A45" s="4">
        <v>35</v>
      </c>
      <c r="B45" s="13" t="s">
        <v>559</v>
      </c>
      <c r="C45" s="13" t="s">
        <v>231</v>
      </c>
      <c r="D45" s="5">
        <v>1154040500</v>
      </c>
      <c r="E45" s="4">
        <v>20</v>
      </c>
      <c r="F45" s="4">
        <v>25</v>
      </c>
      <c r="G45" s="4">
        <v>20</v>
      </c>
      <c r="H45" s="4">
        <v>15</v>
      </c>
      <c r="I45" s="4"/>
      <c r="J45" s="4">
        <v>0</v>
      </c>
      <c r="K45" s="4">
        <v>0</v>
      </c>
      <c r="L45" s="15">
        <f t="shared" si="1"/>
        <v>80</v>
      </c>
      <c r="M45" s="14" t="str">
        <f t="shared" si="0"/>
        <v>Tốt</v>
      </c>
      <c r="N45" s="4"/>
    </row>
    <row r="46" spans="1:14" ht="21" customHeight="1">
      <c r="A46" s="4">
        <v>36</v>
      </c>
      <c r="B46" s="13" t="s">
        <v>558</v>
      </c>
      <c r="C46" s="13" t="s">
        <v>231</v>
      </c>
      <c r="D46" s="5">
        <v>1154040497</v>
      </c>
      <c r="E46" s="4">
        <v>20</v>
      </c>
      <c r="F46" s="4">
        <v>25</v>
      </c>
      <c r="G46" s="4">
        <v>20</v>
      </c>
      <c r="H46" s="4">
        <v>15</v>
      </c>
      <c r="I46" s="4"/>
      <c r="J46" s="4">
        <v>0</v>
      </c>
      <c r="K46" s="4">
        <v>0</v>
      </c>
      <c r="L46" s="15">
        <f t="shared" si="1"/>
        <v>80</v>
      </c>
      <c r="M46" s="14" t="str">
        <f t="shared" si="0"/>
        <v>Tốt</v>
      </c>
      <c r="N46" s="4"/>
    </row>
    <row r="47" spans="1:14" ht="21" customHeight="1">
      <c r="A47" s="4">
        <v>37</v>
      </c>
      <c r="B47" s="13" t="s">
        <v>557</v>
      </c>
      <c r="C47" s="13" t="s">
        <v>544</v>
      </c>
      <c r="D47" s="5">
        <v>1154040524</v>
      </c>
      <c r="E47" s="4">
        <v>20</v>
      </c>
      <c r="F47" s="4">
        <v>25</v>
      </c>
      <c r="G47" s="4">
        <v>20</v>
      </c>
      <c r="H47" s="4">
        <v>15</v>
      </c>
      <c r="I47" s="4"/>
      <c r="J47" s="4">
        <v>0</v>
      </c>
      <c r="K47" s="4">
        <v>0</v>
      </c>
      <c r="L47" s="15">
        <f t="shared" si="1"/>
        <v>80</v>
      </c>
      <c r="M47" s="14" t="str">
        <f t="shared" si="0"/>
        <v>Tốt</v>
      </c>
      <c r="N47" s="4"/>
    </row>
    <row r="48" spans="1:14" ht="21" customHeight="1">
      <c r="A48" s="4">
        <v>38</v>
      </c>
      <c r="B48" s="13" t="s">
        <v>556</v>
      </c>
      <c r="C48" s="13" t="s">
        <v>545</v>
      </c>
      <c r="D48" s="5">
        <v>1154040618</v>
      </c>
      <c r="E48" s="4">
        <v>20</v>
      </c>
      <c r="F48" s="4">
        <v>25</v>
      </c>
      <c r="G48" s="4">
        <v>20</v>
      </c>
      <c r="H48" s="4">
        <v>15</v>
      </c>
      <c r="I48" s="4">
        <v>5</v>
      </c>
      <c r="J48" s="4">
        <v>0</v>
      </c>
      <c r="K48" s="4">
        <v>0</v>
      </c>
      <c r="L48" s="15">
        <f t="shared" si="1"/>
        <v>85</v>
      </c>
      <c r="M48" s="14" t="str">
        <f t="shared" si="0"/>
        <v>Tốt</v>
      </c>
      <c r="N48" s="4"/>
    </row>
    <row r="49" spans="1:14" ht="21" customHeight="1">
      <c r="A49" s="4">
        <v>39</v>
      </c>
      <c r="B49" s="13" t="s">
        <v>441</v>
      </c>
      <c r="C49" s="13" t="s">
        <v>108</v>
      </c>
      <c r="D49" s="5">
        <v>1154040616</v>
      </c>
      <c r="E49" s="4">
        <v>20</v>
      </c>
      <c r="F49" s="4">
        <v>25</v>
      </c>
      <c r="G49" s="4">
        <v>20</v>
      </c>
      <c r="H49" s="4">
        <v>15</v>
      </c>
      <c r="I49" s="4"/>
      <c r="J49" s="4">
        <v>0</v>
      </c>
      <c r="K49" s="4">
        <v>0</v>
      </c>
      <c r="L49" s="15">
        <f t="shared" si="1"/>
        <v>80</v>
      </c>
      <c r="M49" s="14" t="str">
        <f t="shared" si="0"/>
        <v>Tốt</v>
      </c>
      <c r="N49" s="4"/>
    </row>
    <row r="50" spans="1:14" ht="21" customHeight="1">
      <c r="A50" s="4">
        <v>40</v>
      </c>
      <c r="B50" s="13" t="s">
        <v>555</v>
      </c>
      <c r="C50" s="13" t="s">
        <v>104</v>
      </c>
      <c r="D50" s="5">
        <v>1154040599</v>
      </c>
      <c r="E50" s="4">
        <v>20</v>
      </c>
      <c r="F50" s="4">
        <v>25</v>
      </c>
      <c r="G50" s="4">
        <v>20</v>
      </c>
      <c r="H50" s="4">
        <v>15</v>
      </c>
      <c r="I50" s="4">
        <v>5</v>
      </c>
      <c r="J50" s="4">
        <v>0</v>
      </c>
      <c r="K50" s="4">
        <v>0</v>
      </c>
      <c r="L50" s="15">
        <f t="shared" si="1"/>
        <v>85</v>
      </c>
      <c r="M50" s="14" t="str">
        <f t="shared" si="0"/>
        <v>Tốt</v>
      </c>
      <c r="N50" s="4"/>
    </row>
    <row r="51" spans="1:14" ht="21" customHeight="1">
      <c r="A51" s="4">
        <v>41</v>
      </c>
      <c r="B51" s="13" t="s">
        <v>554</v>
      </c>
      <c r="C51" s="13" t="s">
        <v>173</v>
      </c>
      <c r="D51" s="5">
        <v>1154040621</v>
      </c>
      <c r="E51" s="4">
        <v>20</v>
      </c>
      <c r="F51" s="4">
        <v>25</v>
      </c>
      <c r="G51" s="4">
        <v>20</v>
      </c>
      <c r="H51" s="4">
        <v>15</v>
      </c>
      <c r="I51" s="4"/>
      <c r="J51" s="4">
        <v>0</v>
      </c>
      <c r="K51" s="4">
        <v>0</v>
      </c>
      <c r="L51" s="15">
        <f t="shared" si="1"/>
        <v>80</v>
      </c>
      <c r="M51" s="14" t="str">
        <f t="shared" si="0"/>
        <v>Tốt</v>
      </c>
      <c r="N51" s="4"/>
    </row>
    <row r="52" spans="1:14" ht="21" customHeight="1">
      <c r="A52" s="4">
        <v>42</v>
      </c>
      <c r="B52" s="13" t="s">
        <v>553</v>
      </c>
      <c r="C52" s="13" t="s">
        <v>117</v>
      </c>
      <c r="D52" s="5">
        <v>1154040665</v>
      </c>
      <c r="E52" s="4">
        <v>20</v>
      </c>
      <c r="F52" s="4">
        <v>25</v>
      </c>
      <c r="G52" s="4">
        <v>20</v>
      </c>
      <c r="H52" s="4">
        <v>15</v>
      </c>
      <c r="I52" s="4"/>
      <c r="J52" s="4">
        <v>0</v>
      </c>
      <c r="K52" s="4">
        <v>0</v>
      </c>
      <c r="L52" s="15">
        <f t="shared" si="1"/>
        <v>80</v>
      </c>
      <c r="M52" s="14" t="str">
        <f t="shared" si="0"/>
        <v>Tốt</v>
      </c>
      <c r="N52" s="4"/>
    </row>
    <row r="53" spans="1:14" ht="21" customHeight="1">
      <c r="A53" s="4">
        <v>43</v>
      </c>
      <c r="B53" s="13" t="s">
        <v>552</v>
      </c>
      <c r="C53" s="13" t="s">
        <v>118</v>
      </c>
      <c r="D53" s="5">
        <v>1154040678</v>
      </c>
      <c r="E53" s="4">
        <v>20</v>
      </c>
      <c r="F53" s="4">
        <v>25</v>
      </c>
      <c r="G53" s="4">
        <v>20</v>
      </c>
      <c r="H53" s="4">
        <v>15</v>
      </c>
      <c r="I53" s="4"/>
      <c r="J53" s="4">
        <v>0</v>
      </c>
      <c r="K53" s="4">
        <v>0</v>
      </c>
      <c r="L53" s="15">
        <f t="shared" si="1"/>
        <v>80</v>
      </c>
      <c r="M53" s="14" t="str">
        <f t="shared" si="0"/>
        <v>Tốt</v>
      </c>
      <c r="N53" s="4"/>
    </row>
    <row r="54" spans="1:14" ht="21" customHeight="1">
      <c r="A54" s="4">
        <v>44</v>
      </c>
      <c r="B54" s="13" t="s">
        <v>551</v>
      </c>
      <c r="C54" s="13" t="s">
        <v>546</v>
      </c>
      <c r="D54" s="5">
        <v>1154040687</v>
      </c>
      <c r="E54" s="4">
        <v>20</v>
      </c>
      <c r="F54" s="4">
        <v>25</v>
      </c>
      <c r="G54" s="4">
        <v>15</v>
      </c>
      <c r="H54" s="4">
        <v>15</v>
      </c>
      <c r="I54" s="4"/>
      <c r="J54" s="4">
        <v>0</v>
      </c>
      <c r="K54" s="4">
        <v>0</v>
      </c>
      <c r="L54" s="15">
        <f t="shared" si="1"/>
        <v>75</v>
      </c>
      <c r="M54" s="14" t="str">
        <f t="shared" si="0"/>
        <v>Khá</v>
      </c>
      <c r="N54" s="4"/>
    </row>
    <row r="55" spans="1:14" ht="21" customHeight="1">
      <c r="A55" s="4">
        <v>45</v>
      </c>
      <c r="B55" s="13" t="s">
        <v>550</v>
      </c>
      <c r="C55" s="13" t="s">
        <v>547</v>
      </c>
      <c r="D55" s="5">
        <v>1154040688</v>
      </c>
      <c r="E55" s="4">
        <v>20</v>
      </c>
      <c r="F55" s="4">
        <v>25</v>
      </c>
      <c r="G55" s="4">
        <v>20</v>
      </c>
      <c r="H55" s="4">
        <v>15</v>
      </c>
      <c r="I55" s="4"/>
      <c r="J55" s="4">
        <v>0</v>
      </c>
      <c r="K55" s="4">
        <v>0</v>
      </c>
      <c r="L55" s="15">
        <f t="shared" si="1"/>
        <v>80</v>
      </c>
      <c r="M55" s="14" t="str">
        <f t="shared" si="0"/>
        <v>Tốt</v>
      </c>
      <c r="N55" s="4"/>
    </row>
    <row r="56" spans="1:14" ht="21" customHeight="1">
      <c r="A56" s="4">
        <v>46</v>
      </c>
      <c r="B56" s="13" t="s">
        <v>549</v>
      </c>
      <c r="C56" s="13" t="s">
        <v>179</v>
      </c>
      <c r="D56" s="5">
        <v>1154040697</v>
      </c>
      <c r="E56" s="4">
        <v>20</v>
      </c>
      <c r="F56" s="4">
        <v>25</v>
      </c>
      <c r="G56" s="4">
        <v>20</v>
      </c>
      <c r="H56" s="4">
        <v>15</v>
      </c>
      <c r="I56" s="4"/>
      <c r="J56" s="4">
        <v>0</v>
      </c>
      <c r="K56" s="4">
        <v>0</v>
      </c>
      <c r="L56" s="15">
        <f t="shared" si="1"/>
        <v>80</v>
      </c>
      <c r="M56" s="14" t="str">
        <f t="shared" si="0"/>
        <v>Tốt</v>
      </c>
      <c r="N56" s="4"/>
    </row>
    <row r="57" spans="1:14" ht="21" customHeight="1">
      <c r="A57" s="4">
        <v>47</v>
      </c>
      <c r="B57" s="13" t="s">
        <v>548</v>
      </c>
      <c r="C57" s="13" t="s">
        <v>271</v>
      </c>
      <c r="D57" s="5">
        <v>1154040702</v>
      </c>
      <c r="E57" s="4">
        <v>20</v>
      </c>
      <c r="F57" s="4">
        <v>25</v>
      </c>
      <c r="G57" s="4">
        <v>20</v>
      </c>
      <c r="H57" s="4">
        <v>15</v>
      </c>
      <c r="I57" s="4"/>
      <c r="J57" s="4">
        <v>0</v>
      </c>
      <c r="K57" s="4">
        <v>0</v>
      </c>
      <c r="L57" s="15">
        <f t="shared" si="1"/>
        <v>80</v>
      </c>
      <c r="M57" s="14" t="str">
        <f t="shared" si="0"/>
        <v>Tốt</v>
      </c>
      <c r="N57" s="4"/>
    </row>
    <row r="58" spans="1:13" ht="15.75">
      <c r="A58" s="18"/>
      <c r="B58" s="16"/>
      <c r="C58" s="16"/>
      <c r="D58" s="16"/>
      <c r="E58" s="16"/>
      <c r="F58" s="16"/>
      <c r="G58" s="16"/>
      <c r="H58" s="16"/>
      <c r="I58" s="175" t="s">
        <v>194</v>
      </c>
      <c r="J58" s="175"/>
      <c r="K58" s="175"/>
      <c r="L58" s="175"/>
      <c r="M58" s="175"/>
    </row>
    <row r="59" spans="1:13" ht="15.75">
      <c r="A59" s="18"/>
      <c r="B59" s="17" t="s">
        <v>12</v>
      </c>
      <c r="C59" s="17"/>
      <c r="D59" s="17"/>
      <c r="E59" s="17" t="s">
        <v>16</v>
      </c>
      <c r="F59" s="17"/>
      <c r="G59" s="17"/>
      <c r="H59" s="19" t="s">
        <v>13</v>
      </c>
      <c r="I59" s="17"/>
      <c r="J59" s="171" t="s">
        <v>14</v>
      </c>
      <c r="K59" s="171"/>
      <c r="L59" s="171"/>
      <c r="M59" s="17"/>
    </row>
    <row r="60" ht="15.75">
      <c r="A60" s="18"/>
    </row>
    <row r="61" ht="15.75">
      <c r="A61" s="18"/>
    </row>
    <row r="62" ht="15.75">
      <c r="A62" s="18"/>
    </row>
  </sheetData>
  <sheetProtection/>
  <mergeCells count="17">
    <mergeCell ref="I58:M58"/>
    <mergeCell ref="B8:C9"/>
    <mergeCell ref="N8:N9"/>
    <mergeCell ref="E8:J8"/>
    <mergeCell ref="K8:K9"/>
    <mergeCell ref="L8:L9"/>
    <mergeCell ref="M8:M9"/>
    <mergeCell ref="A3:D3"/>
    <mergeCell ref="J59:L59"/>
    <mergeCell ref="B10:C10"/>
    <mergeCell ref="A2:D2"/>
    <mergeCell ref="G2:M2"/>
    <mergeCell ref="G3:M3"/>
    <mergeCell ref="A5:M5"/>
    <mergeCell ref="A6:M6"/>
    <mergeCell ref="A8:A9"/>
    <mergeCell ref="D8:D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3"/>
  <sheetViews>
    <sheetView zoomScale="90" zoomScaleNormal="90" zoomScalePageLayoutView="0" workbookViewId="0" topLeftCell="A22">
      <selection activeCell="H40" sqref="H40"/>
    </sheetView>
  </sheetViews>
  <sheetFormatPr defaultColWidth="9.140625" defaultRowHeight="12.75"/>
  <cols>
    <col min="1" max="1" width="5.28125" style="121" customWidth="1"/>
    <col min="2" max="2" width="19.00390625" style="26" customWidth="1"/>
    <col min="3" max="3" width="10.28125" style="26" customWidth="1"/>
    <col min="4" max="4" width="13.7109375" style="121" customWidth="1"/>
    <col min="5" max="10" width="9.28125" style="26" customWidth="1"/>
    <col min="11" max="11" width="10.421875" style="26" customWidth="1"/>
    <col min="12" max="12" width="8.421875" style="26" customWidth="1"/>
    <col min="13" max="13" width="13.00390625" style="26" customWidth="1"/>
    <col min="14" max="14" width="12.57421875" style="121" customWidth="1"/>
    <col min="15" max="16384" width="9.140625" style="26" customWidth="1"/>
  </cols>
  <sheetData>
    <row r="1" spans="1:14" s="21" customFormat="1" ht="19.5" customHeight="1">
      <c r="A1" s="253" t="s">
        <v>27</v>
      </c>
      <c r="B1" s="253"/>
      <c r="C1" s="253"/>
      <c r="D1" s="253"/>
      <c r="E1" s="253"/>
      <c r="H1" s="201" t="s">
        <v>0</v>
      </c>
      <c r="I1" s="201"/>
      <c r="J1" s="201"/>
      <c r="K1" s="201"/>
      <c r="L1" s="201"/>
      <c r="M1" s="201"/>
      <c r="N1" s="22"/>
    </row>
    <row r="2" spans="1:14" s="21" customFormat="1" ht="15.75">
      <c r="A2" s="200" t="s">
        <v>196</v>
      </c>
      <c r="B2" s="200"/>
      <c r="C2" s="200"/>
      <c r="D2" s="200"/>
      <c r="E2" s="200"/>
      <c r="H2" s="201" t="s">
        <v>1</v>
      </c>
      <c r="I2" s="201"/>
      <c r="J2" s="201"/>
      <c r="K2" s="201"/>
      <c r="L2" s="201"/>
      <c r="M2" s="201"/>
      <c r="N2" s="22"/>
    </row>
    <row r="3" spans="1:14" s="21" customFormat="1" ht="15.75">
      <c r="A3" s="22"/>
      <c r="B3" s="24"/>
      <c r="C3" s="24"/>
      <c r="D3" s="22"/>
      <c r="L3" s="25"/>
      <c r="N3" s="22"/>
    </row>
    <row r="4" spans="1:14" s="21" customFormat="1" ht="18.75">
      <c r="A4" s="202" t="s">
        <v>11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2"/>
    </row>
    <row r="5" spans="1:14" s="21" customFormat="1" ht="18.75">
      <c r="A5" s="202" t="s">
        <v>29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2"/>
    </row>
    <row r="6" spans="1:14" s="22" customFormat="1" ht="21" customHeight="1">
      <c r="A6" s="203" t="s">
        <v>2</v>
      </c>
      <c r="B6" s="247" t="s">
        <v>3</v>
      </c>
      <c r="C6" s="248"/>
      <c r="D6" s="203" t="s">
        <v>4</v>
      </c>
      <c r="E6" s="254" t="s">
        <v>10</v>
      </c>
      <c r="F6" s="255"/>
      <c r="G6" s="255"/>
      <c r="H6" s="255"/>
      <c r="I6" s="255"/>
      <c r="J6" s="256"/>
      <c r="K6" s="204" t="s">
        <v>197</v>
      </c>
      <c r="L6" s="204" t="s">
        <v>198</v>
      </c>
      <c r="M6" s="204" t="s">
        <v>199</v>
      </c>
      <c r="N6" s="251" t="s">
        <v>663</v>
      </c>
    </row>
    <row r="7" spans="1:14" s="23" customFormat="1" ht="21" customHeight="1">
      <c r="A7" s="203"/>
      <c r="B7" s="249"/>
      <c r="C7" s="250"/>
      <c r="D7" s="203"/>
      <c r="E7" s="3" t="s">
        <v>17</v>
      </c>
      <c r="F7" s="3" t="s">
        <v>18</v>
      </c>
      <c r="G7" s="3" t="s">
        <v>19</v>
      </c>
      <c r="H7" s="3" t="s">
        <v>7</v>
      </c>
      <c r="I7" s="3" t="s">
        <v>8</v>
      </c>
      <c r="J7" s="3" t="s">
        <v>9</v>
      </c>
      <c r="K7" s="203"/>
      <c r="L7" s="203"/>
      <c r="M7" s="203"/>
      <c r="N7" s="252"/>
    </row>
    <row r="8" spans="1:14" s="21" customFormat="1" ht="21" customHeight="1">
      <c r="A8" s="28">
        <v>1</v>
      </c>
      <c r="B8" s="244">
        <v>2</v>
      </c>
      <c r="C8" s="245"/>
      <c r="D8" s="28">
        <v>3</v>
      </c>
      <c r="E8" s="28">
        <v>4</v>
      </c>
      <c r="F8" s="28">
        <v>5</v>
      </c>
      <c r="G8" s="28">
        <v>6</v>
      </c>
      <c r="H8" s="28">
        <v>7</v>
      </c>
      <c r="I8" s="28">
        <v>8</v>
      </c>
      <c r="J8" s="28">
        <v>9</v>
      </c>
      <c r="K8" s="28">
        <v>10</v>
      </c>
      <c r="L8" s="28">
        <v>11</v>
      </c>
      <c r="M8" s="28">
        <v>12</v>
      </c>
      <c r="N8" s="28"/>
    </row>
    <row r="9" spans="1:14" s="27" customFormat="1" ht="21" customHeight="1">
      <c r="A9" s="4">
        <v>2</v>
      </c>
      <c r="B9" s="29" t="s">
        <v>688</v>
      </c>
      <c r="C9" s="29" t="s">
        <v>41</v>
      </c>
      <c r="D9" s="4">
        <v>1154040015</v>
      </c>
      <c r="E9" s="29">
        <v>15</v>
      </c>
      <c r="F9" s="29">
        <v>25</v>
      </c>
      <c r="G9" s="29">
        <v>15</v>
      </c>
      <c r="H9" s="29">
        <v>15</v>
      </c>
      <c r="I9" s="29">
        <v>0</v>
      </c>
      <c r="J9" s="29">
        <v>0</v>
      </c>
      <c r="K9" s="29">
        <v>0</v>
      </c>
      <c r="L9" s="29">
        <f>SUM(E9:K9)</f>
        <v>70</v>
      </c>
      <c r="M9" s="14" t="str">
        <f aca="true" t="shared" si="0" ref="M9:M50">IF(L9&gt;89,"Xuất sắc",IF(L9&gt;79,"Tốt",IF(L9&gt;69,"Khá",IF(L9&gt;59,"Trung bình khá",IF(L9&gt;49,"Trung bình",IF(L9&gt;29,"Yếu","Kém"))))))</f>
        <v>Khá</v>
      </c>
      <c r="N9" s="148"/>
    </row>
    <row r="10" spans="1:14" s="27" customFormat="1" ht="21" customHeight="1">
      <c r="A10" s="4">
        <v>3</v>
      </c>
      <c r="B10" s="29" t="s">
        <v>625</v>
      </c>
      <c r="C10" s="29" t="s">
        <v>41</v>
      </c>
      <c r="D10" s="4">
        <v>1154040016</v>
      </c>
      <c r="E10" s="29">
        <v>20</v>
      </c>
      <c r="F10" s="29">
        <v>25</v>
      </c>
      <c r="G10" s="29">
        <v>20</v>
      </c>
      <c r="H10" s="29">
        <v>15</v>
      </c>
      <c r="I10" s="29">
        <v>0</v>
      </c>
      <c r="J10" s="29">
        <v>0</v>
      </c>
      <c r="K10" s="29">
        <v>0</v>
      </c>
      <c r="L10" s="29">
        <f>SUM(E10:K10)-5</f>
        <v>75</v>
      </c>
      <c r="M10" s="14" t="str">
        <f t="shared" si="0"/>
        <v>Khá</v>
      </c>
      <c r="N10" s="148">
        <v>5</v>
      </c>
    </row>
    <row r="11" spans="1:14" s="27" customFormat="1" ht="21" customHeight="1">
      <c r="A11" s="4">
        <v>4</v>
      </c>
      <c r="B11" s="29" t="s">
        <v>624</v>
      </c>
      <c r="C11" s="29" t="s">
        <v>41</v>
      </c>
      <c r="D11" s="4">
        <v>1154040025</v>
      </c>
      <c r="E11" s="29">
        <v>20</v>
      </c>
      <c r="F11" s="29">
        <v>25</v>
      </c>
      <c r="G11" s="29">
        <v>20</v>
      </c>
      <c r="H11" s="29">
        <v>15</v>
      </c>
      <c r="I11" s="29">
        <v>0</v>
      </c>
      <c r="J11" s="29">
        <v>0</v>
      </c>
      <c r="K11" s="29">
        <v>0</v>
      </c>
      <c r="L11" s="29">
        <f aca="true" t="shared" si="1" ref="L11:L48">SUM(E11:K11)</f>
        <v>80</v>
      </c>
      <c r="M11" s="14" t="str">
        <f t="shared" si="0"/>
        <v>Tốt</v>
      </c>
      <c r="N11" s="148"/>
    </row>
    <row r="12" spans="1:14" s="27" customFormat="1" ht="21" customHeight="1">
      <c r="A12" s="4">
        <v>5</v>
      </c>
      <c r="B12" s="29" t="s">
        <v>623</v>
      </c>
      <c r="C12" s="29" t="s">
        <v>589</v>
      </c>
      <c r="D12" s="4">
        <v>1154040047</v>
      </c>
      <c r="E12" s="29">
        <v>20</v>
      </c>
      <c r="F12" s="29">
        <v>25</v>
      </c>
      <c r="G12" s="29">
        <v>20</v>
      </c>
      <c r="H12" s="29">
        <v>15</v>
      </c>
      <c r="I12" s="29">
        <v>0</v>
      </c>
      <c r="J12" s="29">
        <v>0</v>
      </c>
      <c r="K12" s="29">
        <v>0</v>
      </c>
      <c r="L12" s="29">
        <f t="shared" si="1"/>
        <v>80</v>
      </c>
      <c r="M12" s="14" t="str">
        <f t="shared" si="0"/>
        <v>Tốt</v>
      </c>
      <c r="N12" s="148"/>
    </row>
    <row r="13" spans="1:14" s="27" customFormat="1" ht="21" customHeight="1">
      <c r="A13" s="4">
        <v>6</v>
      </c>
      <c r="B13" s="29" t="s">
        <v>103</v>
      </c>
      <c r="C13" s="29" t="s">
        <v>445</v>
      </c>
      <c r="D13" s="4">
        <v>1154040065</v>
      </c>
      <c r="E13" s="29">
        <v>30</v>
      </c>
      <c r="F13" s="29">
        <v>25</v>
      </c>
      <c r="G13" s="29">
        <v>20</v>
      </c>
      <c r="H13" s="29">
        <v>15</v>
      </c>
      <c r="I13" s="29">
        <v>0</v>
      </c>
      <c r="J13" s="29">
        <v>0</v>
      </c>
      <c r="K13" s="29">
        <v>0</v>
      </c>
      <c r="L13" s="29">
        <f t="shared" si="1"/>
        <v>90</v>
      </c>
      <c r="M13" s="14" t="str">
        <f t="shared" si="0"/>
        <v>Xuất sắc</v>
      </c>
      <c r="N13" s="148"/>
    </row>
    <row r="14" spans="1:14" s="27" customFormat="1" ht="21" customHeight="1">
      <c r="A14" s="4">
        <v>7</v>
      </c>
      <c r="B14" s="29" t="s">
        <v>379</v>
      </c>
      <c r="C14" s="29" t="s">
        <v>62</v>
      </c>
      <c r="D14" s="4">
        <v>1154040155</v>
      </c>
      <c r="E14" s="29">
        <v>30</v>
      </c>
      <c r="F14" s="29">
        <v>25</v>
      </c>
      <c r="G14" s="29">
        <v>20</v>
      </c>
      <c r="H14" s="29">
        <v>15</v>
      </c>
      <c r="I14" s="29">
        <v>0</v>
      </c>
      <c r="J14" s="29">
        <v>0</v>
      </c>
      <c r="K14" s="29">
        <v>0</v>
      </c>
      <c r="L14" s="29">
        <f t="shared" si="1"/>
        <v>90</v>
      </c>
      <c r="M14" s="14" t="str">
        <f t="shared" si="0"/>
        <v>Xuất sắc</v>
      </c>
      <c r="N14" s="148"/>
    </row>
    <row r="15" spans="1:14" s="27" customFormat="1" ht="21" customHeight="1">
      <c r="A15" s="4">
        <v>8</v>
      </c>
      <c r="B15" s="29" t="s">
        <v>103</v>
      </c>
      <c r="C15" s="29" t="s">
        <v>590</v>
      </c>
      <c r="D15" s="4">
        <v>1154040170</v>
      </c>
      <c r="E15" s="29">
        <v>30</v>
      </c>
      <c r="F15" s="29">
        <v>25</v>
      </c>
      <c r="G15" s="29">
        <v>20</v>
      </c>
      <c r="H15" s="29">
        <v>15</v>
      </c>
      <c r="I15" s="29">
        <v>0</v>
      </c>
      <c r="J15" s="29">
        <v>0</v>
      </c>
      <c r="K15" s="29">
        <v>0</v>
      </c>
      <c r="L15" s="29">
        <f t="shared" si="1"/>
        <v>90</v>
      </c>
      <c r="M15" s="14" t="str">
        <f t="shared" si="0"/>
        <v>Xuất sắc</v>
      </c>
      <c r="N15" s="148"/>
    </row>
    <row r="16" spans="1:14" s="27" customFormat="1" ht="21" customHeight="1">
      <c r="A16" s="4">
        <v>9</v>
      </c>
      <c r="B16" s="29" t="s">
        <v>281</v>
      </c>
      <c r="C16" s="29" t="s">
        <v>58</v>
      </c>
      <c r="D16" s="4">
        <v>1154040142</v>
      </c>
      <c r="E16" s="29">
        <v>25</v>
      </c>
      <c r="F16" s="29">
        <v>25</v>
      </c>
      <c r="G16" s="29">
        <v>20</v>
      </c>
      <c r="H16" s="29">
        <v>15</v>
      </c>
      <c r="I16" s="29">
        <v>10</v>
      </c>
      <c r="J16" s="29">
        <v>0</v>
      </c>
      <c r="K16" s="29">
        <v>0</v>
      </c>
      <c r="L16" s="29">
        <f t="shared" si="1"/>
        <v>95</v>
      </c>
      <c r="M16" s="14" t="str">
        <f t="shared" si="0"/>
        <v>Xuất sắc</v>
      </c>
      <c r="N16" s="148"/>
    </row>
    <row r="17" spans="1:14" s="27" customFormat="1" ht="21" customHeight="1">
      <c r="A17" s="4">
        <v>10</v>
      </c>
      <c r="B17" s="29" t="s">
        <v>622</v>
      </c>
      <c r="C17" s="29" t="s">
        <v>263</v>
      </c>
      <c r="D17" s="4">
        <v>1154040226</v>
      </c>
      <c r="E17" s="29">
        <v>20</v>
      </c>
      <c r="F17" s="29">
        <v>25</v>
      </c>
      <c r="G17" s="29">
        <v>20</v>
      </c>
      <c r="H17" s="29">
        <v>15</v>
      </c>
      <c r="I17" s="29">
        <v>0</v>
      </c>
      <c r="J17" s="29">
        <v>0</v>
      </c>
      <c r="K17" s="29">
        <v>0</v>
      </c>
      <c r="L17" s="29">
        <f t="shared" si="1"/>
        <v>80</v>
      </c>
      <c r="M17" s="14" t="str">
        <f t="shared" si="0"/>
        <v>Tốt</v>
      </c>
      <c r="N17" s="148"/>
    </row>
    <row r="18" spans="1:14" s="27" customFormat="1" ht="21" customHeight="1">
      <c r="A18" s="4">
        <v>11</v>
      </c>
      <c r="B18" s="29" t="s">
        <v>103</v>
      </c>
      <c r="C18" s="29" t="s">
        <v>591</v>
      </c>
      <c r="D18" s="4">
        <v>1154040236</v>
      </c>
      <c r="E18" s="29">
        <v>20</v>
      </c>
      <c r="F18" s="29">
        <v>25</v>
      </c>
      <c r="G18" s="29">
        <v>20</v>
      </c>
      <c r="H18" s="29">
        <v>15</v>
      </c>
      <c r="I18" s="29">
        <v>0</v>
      </c>
      <c r="J18" s="29">
        <v>0</v>
      </c>
      <c r="K18" s="29">
        <v>0</v>
      </c>
      <c r="L18" s="29">
        <f t="shared" si="1"/>
        <v>80</v>
      </c>
      <c r="M18" s="14" t="str">
        <f t="shared" si="0"/>
        <v>Tốt</v>
      </c>
      <c r="N18" s="148"/>
    </row>
    <row r="19" spans="1:14" s="27" customFormat="1" ht="21" customHeight="1">
      <c r="A19" s="4">
        <v>12</v>
      </c>
      <c r="B19" s="29" t="s">
        <v>689</v>
      </c>
      <c r="C19" s="29" t="s">
        <v>409</v>
      </c>
      <c r="D19" s="4">
        <v>1154040242</v>
      </c>
      <c r="E19" s="29">
        <v>20</v>
      </c>
      <c r="F19" s="29">
        <v>25</v>
      </c>
      <c r="G19" s="29">
        <v>20</v>
      </c>
      <c r="H19" s="29">
        <v>15</v>
      </c>
      <c r="I19" s="29">
        <v>7</v>
      </c>
      <c r="J19" s="29">
        <v>0</v>
      </c>
      <c r="K19" s="29">
        <v>0</v>
      </c>
      <c r="L19" s="29">
        <f t="shared" si="1"/>
        <v>87</v>
      </c>
      <c r="M19" s="14" t="str">
        <f t="shared" si="0"/>
        <v>Tốt</v>
      </c>
      <c r="N19" s="148"/>
    </row>
    <row r="20" spans="1:14" s="27" customFormat="1" ht="21" customHeight="1">
      <c r="A20" s="4">
        <v>13</v>
      </c>
      <c r="B20" s="29" t="s">
        <v>621</v>
      </c>
      <c r="C20" s="29" t="s">
        <v>592</v>
      </c>
      <c r="D20" s="4">
        <v>1154040265</v>
      </c>
      <c r="E20" s="29">
        <v>20</v>
      </c>
      <c r="F20" s="29">
        <v>25</v>
      </c>
      <c r="G20" s="29">
        <v>20</v>
      </c>
      <c r="H20" s="29">
        <v>15</v>
      </c>
      <c r="I20" s="29">
        <v>0</v>
      </c>
      <c r="J20" s="29">
        <v>0</v>
      </c>
      <c r="K20" s="29">
        <v>0</v>
      </c>
      <c r="L20" s="29">
        <f t="shared" si="1"/>
        <v>80</v>
      </c>
      <c r="M20" s="14" t="str">
        <f t="shared" si="0"/>
        <v>Tốt</v>
      </c>
      <c r="N20" s="148"/>
    </row>
    <row r="21" spans="1:14" s="27" customFormat="1" ht="21" customHeight="1">
      <c r="A21" s="4">
        <v>14</v>
      </c>
      <c r="B21" s="29" t="s">
        <v>620</v>
      </c>
      <c r="C21" s="29" t="s">
        <v>76</v>
      </c>
      <c r="D21" s="4">
        <v>1154040288</v>
      </c>
      <c r="E21" s="29">
        <v>25</v>
      </c>
      <c r="F21" s="29">
        <v>25</v>
      </c>
      <c r="G21" s="29">
        <v>16</v>
      </c>
      <c r="H21" s="29">
        <v>15</v>
      </c>
      <c r="I21" s="29">
        <v>0</v>
      </c>
      <c r="J21" s="29">
        <v>0</v>
      </c>
      <c r="K21" s="29">
        <v>0</v>
      </c>
      <c r="L21" s="29">
        <f t="shared" si="1"/>
        <v>81</v>
      </c>
      <c r="M21" s="14" t="str">
        <f t="shared" si="0"/>
        <v>Tốt</v>
      </c>
      <c r="N21" s="148"/>
    </row>
    <row r="22" spans="1:14" s="27" customFormat="1" ht="21" customHeight="1">
      <c r="A22" s="4">
        <v>15</v>
      </c>
      <c r="B22" s="29" t="s">
        <v>103</v>
      </c>
      <c r="C22" s="29" t="s">
        <v>406</v>
      </c>
      <c r="D22" s="4">
        <v>1154040294</v>
      </c>
      <c r="E22" s="29">
        <v>30</v>
      </c>
      <c r="F22" s="29">
        <v>25</v>
      </c>
      <c r="G22" s="29">
        <v>20</v>
      </c>
      <c r="H22" s="29">
        <v>10</v>
      </c>
      <c r="I22" s="29">
        <v>0</v>
      </c>
      <c r="J22" s="29">
        <v>0</v>
      </c>
      <c r="K22" s="29">
        <v>0</v>
      </c>
      <c r="L22" s="29">
        <f t="shared" si="1"/>
        <v>85</v>
      </c>
      <c r="M22" s="14" t="str">
        <f t="shared" si="0"/>
        <v>Tốt</v>
      </c>
      <c r="N22" s="148"/>
    </row>
    <row r="23" spans="1:14" s="27" customFormat="1" ht="21" customHeight="1">
      <c r="A23" s="4">
        <v>16</v>
      </c>
      <c r="B23" s="29" t="s">
        <v>619</v>
      </c>
      <c r="C23" s="29" t="s">
        <v>400</v>
      </c>
      <c r="D23" s="4">
        <v>1154040303</v>
      </c>
      <c r="E23" s="29">
        <v>30</v>
      </c>
      <c r="F23" s="29">
        <v>25</v>
      </c>
      <c r="G23" s="29">
        <v>20</v>
      </c>
      <c r="H23" s="29">
        <v>15</v>
      </c>
      <c r="I23" s="29">
        <v>0</v>
      </c>
      <c r="J23" s="29">
        <v>0</v>
      </c>
      <c r="K23" s="29">
        <v>0</v>
      </c>
      <c r="L23" s="29">
        <f t="shared" si="1"/>
        <v>90</v>
      </c>
      <c r="M23" s="14" t="str">
        <f t="shared" si="0"/>
        <v>Xuất sắc</v>
      </c>
      <c r="N23" s="148"/>
    </row>
    <row r="24" spans="1:14" s="27" customFormat="1" ht="21" customHeight="1">
      <c r="A24" s="4">
        <v>17</v>
      </c>
      <c r="B24" s="29" t="s">
        <v>618</v>
      </c>
      <c r="C24" s="29" t="s">
        <v>495</v>
      </c>
      <c r="D24" s="4">
        <v>1154040311</v>
      </c>
      <c r="E24" s="29">
        <v>30</v>
      </c>
      <c r="F24" s="29">
        <v>23</v>
      </c>
      <c r="G24" s="29">
        <v>20</v>
      </c>
      <c r="H24" s="29">
        <v>15</v>
      </c>
      <c r="I24" s="29">
        <v>0</v>
      </c>
      <c r="J24" s="29">
        <v>0</v>
      </c>
      <c r="K24" s="29">
        <v>0</v>
      </c>
      <c r="L24" s="29">
        <f t="shared" si="1"/>
        <v>88</v>
      </c>
      <c r="M24" s="14" t="str">
        <f t="shared" si="0"/>
        <v>Tốt</v>
      </c>
      <c r="N24" s="148"/>
    </row>
    <row r="25" spans="1:14" s="27" customFormat="1" ht="21" customHeight="1">
      <c r="A25" s="4">
        <v>18</v>
      </c>
      <c r="B25" s="29" t="s">
        <v>617</v>
      </c>
      <c r="C25" s="29" t="s">
        <v>400</v>
      </c>
      <c r="D25" s="4">
        <v>1154040305</v>
      </c>
      <c r="E25" s="29">
        <v>20</v>
      </c>
      <c r="F25" s="29">
        <v>25</v>
      </c>
      <c r="G25" s="29">
        <v>20</v>
      </c>
      <c r="H25" s="29">
        <v>15</v>
      </c>
      <c r="I25" s="29">
        <v>0</v>
      </c>
      <c r="J25" s="29">
        <v>0</v>
      </c>
      <c r="K25" s="29">
        <v>0</v>
      </c>
      <c r="L25" s="29">
        <f t="shared" si="1"/>
        <v>80</v>
      </c>
      <c r="M25" s="14" t="str">
        <f t="shared" si="0"/>
        <v>Tốt</v>
      </c>
      <c r="N25" s="148"/>
    </row>
    <row r="26" spans="1:14" s="27" customFormat="1" ht="21" customHeight="1">
      <c r="A26" s="4">
        <v>19</v>
      </c>
      <c r="B26" s="29" t="s">
        <v>616</v>
      </c>
      <c r="C26" s="29" t="s">
        <v>400</v>
      </c>
      <c r="D26" s="4">
        <v>1154040307</v>
      </c>
      <c r="E26" s="29">
        <v>20</v>
      </c>
      <c r="F26" s="29">
        <v>25</v>
      </c>
      <c r="G26" s="29">
        <v>20</v>
      </c>
      <c r="H26" s="29">
        <v>15</v>
      </c>
      <c r="I26" s="29">
        <v>0</v>
      </c>
      <c r="J26" s="29">
        <v>0</v>
      </c>
      <c r="K26" s="29">
        <v>0</v>
      </c>
      <c r="L26" s="29">
        <f t="shared" si="1"/>
        <v>80</v>
      </c>
      <c r="M26" s="14" t="str">
        <f t="shared" si="0"/>
        <v>Tốt</v>
      </c>
      <c r="N26" s="148"/>
    </row>
    <row r="27" spans="1:14" s="27" customFormat="1" ht="21" customHeight="1">
      <c r="A27" s="4">
        <v>20</v>
      </c>
      <c r="B27" s="29" t="s">
        <v>615</v>
      </c>
      <c r="C27" s="29" t="s">
        <v>593</v>
      </c>
      <c r="D27" s="4">
        <v>1154040322</v>
      </c>
      <c r="E27" s="29">
        <v>30</v>
      </c>
      <c r="F27" s="29">
        <v>25</v>
      </c>
      <c r="G27" s="29">
        <v>20</v>
      </c>
      <c r="H27" s="29">
        <v>15</v>
      </c>
      <c r="I27" s="29">
        <v>0</v>
      </c>
      <c r="J27" s="29">
        <v>0</v>
      </c>
      <c r="K27" s="29">
        <v>0</v>
      </c>
      <c r="L27" s="29">
        <f t="shared" si="1"/>
        <v>90</v>
      </c>
      <c r="M27" s="14" t="str">
        <f t="shared" si="0"/>
        <v>Xuất sắc</v>
      </c>
      <c r="N27" s="148"/>
    </row>
    <row r="28" spans="1:14" s="27" customFormat="1" ht="21" customHeight="1">
      <c r="A28" s="4">
        <v>21</v>
      </c>
      <c r="B28" s="29" t="s">
        <v>614</v>
      </c>
      <c r="C28" s="29" t="s">
        <v>82</v>
      </c>
      <c r="D28" s="4">
        <v>1154040351</v>
      </c>
      <c r="E28" s="29">
        <v>20</v>
      </c>
      <c r="F28" s="29">
        <v>25</v>
      </c>
      <c r="G28" s="29">
        <v>20</v>
      </c>
      <c r="H28" s="29">
        <v>15</v>
      </c>
      <c r="I28" s="29">
        <v>0</v>
      </c>
      <c r="J28" s="29">
        <v>0</v>
      </c>
      <c r="K28" s="29">
        <v>0</v>
      </c>
      <c r="L28" s="29">
        <f t="shared" si="1"/>
        <v>80</v>
      </c>
      <c r="M28" s="14" t="str">
        <f t="shared" si="0"/>
        <v>Tốt</v>
      </c>
      <c r="N28" s="148"/>
    </row>
    <row r="29" spans="1:14" s="27" customFormat="1" ht="21" customHeight="1">
      <c r="A29" s="4">
        <v>22</v>
      </c>
      <c r="B29" s="29" t="s">
        <v>613</v>
      </c>
      <c r="C29" s="29" t="s">
        <v>158</v>
      </c>
      <c r="D29" s="4">
        <v>1154040363</v>
      </c>
      <c r="E29" s="29">
        <v>30</v>
      </c>
      <c r="F29" s="29">
        <v>25</v>
      </c>
      <c r="G29" s="29">
        <v>20</v>
      </c>
      <c r="H29" s="29">
        <v>15</v>
      </c>
      <c r="I29" s="29">
        <v>0</v>
      </c>
      <c r="J29" s="29">
        <v>0</v>
      </c>
      <c r="K29" s="29">
        <v>0</v>
      </c>
      <c r="L29" s="29">
        <f t="shared" si="1"/>
        <v>90</v>
      </c>
      <c r="M29" s="14" t="str">
        <f t="shared" si="0"/>
        <v>Xuất sắc</v>
      </c>
      <c r="N29" s="148"/>
    </row>
    <row r="30" spans="1:14" s="27" customFormat="1" ht="21" customHeight="1">
      <c r="A30" s="4">
        <v>23</v>
      </c>
      <c r="B30" s="29" t="s">
        <v>612</v>
      </c>
      <c r="C30" s="29" t="s">
        <v>84</v>
      </c>
      <c r="D30" s="4">
        <v>1154040368</v>
      </c>
      <c r="E30" s="29">
        <v>20</v>
      </c>
      <c r="F30" s="29">
        <v>25</v>
      </c>
      <c r="G30" s="29">
        <v>20</v>
      </c>
      <c r="H30" s="29">
        <v>15</v>
      </c>
      <c r="I30" s="29">
        <v>0</v>
      </c>
      <c r="J30" s="29">
        <v>0</v>
      </c>
      <c r="K30" s="29">
        <v>0</v>
      </c>
      <c r="L30" s="29">
        <f t="shared" si="1"/>
        <v>80</v>
      </c>
      <c r="M30" s="14" t="str">
        <f t="shared" si="0"/>
        <v>Tốt</v>
      </c>
      <c r="N30" s="148"/>
    </row>
    <row r="31" spans="1:14" s="27" customFormat="1" ht="21" customHeight="1">
      <c r="A31" s="4">
        <v>24</v>
      </c>
      <c r="B31" s="29" t="s">
        <v>611</v>
      </c>
      <c r="C31" s="29" t="s">
        <v>539</v>
      </c>
      <c r="D31" s="4">
        <v>1154040376</v>
      </c>
      <c r="E31" s="29">
        <v>20</v>
      </c>
      <c r="F31" s="29">
        <v>25</v>
      </c>
      <c r="G31" s="29">
        <v>20</v>
      </c>
      <c r="H31" s="29">
        <v>15</v>
      </c>
      <c r="I31" s="29">
        <v>0</v>
      </c>
      <c r="J31" s="29">
        <v>0</v>
      </c>
      <c r="K31" s="29">
        <v>0</v>
      </c>
      <c r="L31" s="29">
        <f t="shared" si="1"/>
        <v>80</v>
      </c>
      <c r="M31" s="14" t="str">
        <f t="shared" si="0"/>
        <v>Tốt</v>
      </c>
      <c r="N31" s="148"/>
    </row>
    <row r="32" spans="1:14" s="27" customFormat="1" ht="21" customHeight="1">
      <c r="A32" s="4">
        <v>25</v>
      </c>
      <c r="B32" s="29" t="s">
        <v>690</v>
      </c>
      <c r="C32" s="29" t="s">
        <v>265</v>
      </c>
      <c r="D32" s="4">
        <v>1154040417</v>
      </c>
      <c r="E32" s="29">
        <v>25</v>
      </c>
      <c r="F32" s="29">
        <v>25</v>
      </c>
      <c r="G32" s="29">
        <v>20</v>
      </c>
      <c r="H32" s="29">
        <v>15</v>
      </c>
      <c r="I32" s="29">
        <v>10</v>
      </c>
      <c r="J32" s="29">
        <v>0</v>
      </c>
      <c r="K32" s="29">
        <v>0</v>
      </c>
      <c r="L32" s="29">
        <f t="shared" si="1"/>
        <v>95</v>
      </c>
      <c r="M32" s="14" t="str">
        <f t="shared" si="0"/>
        <v>Xuất sắc</v>
      </c>
      <c r="N32" s="148"/>
    </row>
    <row r="33" spans="1:14" s="27" customFormat="1" ht="21" customHeight="1">
      <c r="A33" s="4">
        <v>26</v>
      </c>
      <c r="B33" s="29" t="s">
        <v>610</v>
      </c>
      <c r="C33" s="29" t="s">
        <v>594</v>
      </c>
      <c r="D33" s="4">
        <v>1154040421</v>
      </c>
      <c r="E33" s="29">
        <v>30</v>
      </c>
      <c r="F33" s="29">
        <v>25</v>
      </c>
      <c r="G33" s="29">
        <v>20</v>
      </c>
      <c r="H33" s="29">
        <v>15</v>
      </c>
      <c r="I33" s="29">
        <v>0</v>
      </c>
      <c r="J33" s="29">
        <v>0</v>
      </c>
      <c r="K33" s="29">
        <v>0</v>
      </c>
      <c r="L33" s="29">
        <f t="shared" si="1"/>
        <v>90</v>
      </c>
      <c r="M33" s="14" t="str">
        <f t="shared" si="0"/>
        <v>Xuất sắc</v>
      </c>
      <c r="N33" s="148"/>
    </row>
    <row r="34" spans="1:14" s="27" customFormat="1" ht="21" customHeight="1">
      <c r="A34" s="4">
        <v>27</v>
      </c>
      <c r="B34" s="29" t="s">
        <v>609</v>
      </c>
      <c r="C34" s="29" t="s">
        <v>594</v>
      </c>
      <c r="D34" s="4">
        <v>1154040422</v>
      </c>
      <c r="E34" s="29">
        <v>20</v>
      </c>
      <c r="F34" s="29">
        <v>25</v>
      </c>
      <c r="G34" s="29">
        <v>20</v>
      </c>
      <c r="H34" s="29">
        <v>15</v>
      </c>
      <c r="I34" s="29">
        <v>0</v>
      </c>
      <c r="J34" s="29">
        <v>0</v>
      </c>
      <c r="K34" s="29">
        <v>0</v>
      </c>
      <c r="L34" s="29">
        <f>SUM(E34:K34)-5</f>
        <v>75</v>
      </c>
      <c r="M34" s="14" t="str">
        <f t="shared" si="0"/>
        <v>Khá</v>
      </c>
      <c r="N34" s="148">
        <v>5</v>
      </c>
    </row>
    <row r="35" spans="1:14" s="27" customFormat="1" ht="21" customHeight="1">
      <c r="A35" s="4">
        <v>28</v>
      </c>
      <c r="B35" s="29" t="s">
        <v>608</v>
      </c>
      <c r="C35" s="29" t="s">
        <v>91</v>
      </c>
      <c r="D35" s="4">
        <v>1154040433</v>
      </c>
      <c r="E35" s="29">
        <v>30</v>
      </c>
      <c r="F35" s="29">
        <v>25</v>
      </c>
      <c r="G35" s="29">
        <v>20</v>
      </c>
      <c r="H35" s="29">
        <v>15</v>
      </c>
      <c r="I35" s="29">
        <v>0</v>
      </c>
      <c r="J35" s="29">
        <v>0</v>
      </c>
      <c r="K35" s="29">
        <v>0</v>
      </c>
      <c r="L35" s="29">
        <f t="shared" si="1"/>
        <v>90</v>
      </c>
      <c r="M35" s="14" t="str">
        <f t="shared" si="0"/>
        <v>Xuất sắc</v>
      </c>
      <c r="N35" s="148"/>
    </row>
    <row r="36" spans="1:14" s="27" customFormat="1" ht="21" customHeight="1">
      <c r="A36" s="4">
        <v>29</v>
      </c>
      <c r="B36" s="29" t="s">
        <v>607</v>
      </c>
      <c r="C36" s="29" t="s">
        <v>91</v>
      </c>
      <c r="D36" s="4">
        <v>1154040435</v>
      </c>
      <c r="E36" s="29">
        <v>30</v>
      </c>
      <c r="F36" s="29">
        <v>25</v>
      </c>
      <c r="G36" s="29">
        <v>20</v>
      </c>
      <c r="H36" s="29">
        <v>15</v>
      </c>
      <c r="I36" s="29">
        <v>0</v>
      </c>
      <c r="J36" s="29">
        <v>0</v>
      </c>
      <c r="K36" s="29">
        <v>0</v>
      </c>
      <c r="L36" s="29">
        <f t="shared" si="1"/>
        <v>90</v>
      </c>
      <c r="M36" s="14" t="str">
        <f t="shared" si="0"/>
        <v>Xuất sắc</v>
      </c>
      <c r="N36" s="148"/>
    </row>
    <row r="37" spans="1:14" s="27" customFormat="1" ht="21" customHeight="1">
      <c r="A37" s="149">
        <v>30</v>
      </c>
      <c r="B37" s="151" t="s">
        <v>665</v>
      </c>
      <c r="C37" s="151" t="s">
        <v>91</v>
      </c>
      <c r="D37" s="149">
        <v>1154040439</v>
      </c>
      <c r="E37" s="151">
        <v>30</v>
      </c>
      <c r="F37" s="151">
        <v>25</v>
      </c>
      <c r="G37" s="151">
        <v>20</v>
      </c>
      <c r="H37" s="151">
        <v>15</v>
      </c>
      <c r="I37" s="151">
        <v>0</v>
      </c>
      <c r="J37" s="151">
        <v>0</v>
      </c>
      <c r="K37" s="151"/>
      <c r="L37" s="151">
        <f t="shared" si="1"/>
        <v>90</v>
      </c>
      <c r="M37" s="149" t="str">
        <f t="shared" si="0"/>
        <v>Xuất sắc</v>
      </c>
      <c r="N37" s="165"/>
    </row>
    <row r="38" spans="1:14" s="27" customFormat="1" ht="21" customHeight="1">
      <c r="A38" s="4">
        <v>31</v>
      </c>
      <c r="B38" s="29" t="s">
        <v>606</v>
      </c>
      <c r="C38" s="29" t="s">
        <v>314</v>
      </c>
      <c r="D38" s="4">
        <v>1154040452</v>
      </c>
      <c r="E38" s="29">
        <v>20</v>
      </c>
      <c r="F38" s="29">
        <v>25</v>
      </c>
      <c r="G38" s="29">
        <v>20</v>
      </c>
      <c r="H38" s="29">
        <v>15</v>
      </c>
      <c r="I38" s="29">
        <v>0</v>
      </c>
      <c r="J38" s="29">
        <v>0</v>
      </c>
      <c r="K38" s="29">
        <v>0</v>
      </c>
      <c r="L38" s="29">
        <f t="shared" si="1"/>
        <v>80</v>
      </c>
      <c r="M38" s="14" t="str">
        <f t="shared" si="0"/>
        <v>Tốt</v>
      </c>
      <c r="N38" s="148"/>
    </row>
    <row r="39" spans="1:14" s="27" customFormat="1" ht="21" customHeight="1">
      <c r="A39" s="4">
        <v>32</v>
      </c>
      <c r="B39" s="29" t="s">
        <v>605</v>
      </c>
      <c r="C39" s="29" t="s">
        <v>595</v>
      </c>
      <c r="D39" s="4">
        <v>1154040518</v>
      </c>
      <c r="E39" s="29">
        <v>20</v>
      </c>
      <c r="F39" s="29">
        <v>25</v>
      </c>
      <c r="G39" s="29">
        <v>20</v>
      </c>
      <c r="H39" s="29">
        <v>15</v>
      </c>
      <c r="I39" s="29">
        <v>0</v>
      </c>
      <c r="J39" s="29">
        <v>0</v>
      </c>
      <c r="K39" s="29">
        <v>0</v>
      </c>
      <c r="L39" s="29">
        <f t="shared" si="1"/>
        <v>80</v>
      </c>
      <c r="M39" s="14" t="str">
        <f t="shared" si="0"/>
        <v>Tốt</v>
      </c>
      <c r="N39" s="148"/>
    </row>
    <row r="40" spans="1:14" s="27" customFormat="1" ht="21" customHeight="1">
      <c r="A40" s="4">
        <v>33</v>
      </c>
      <c r="B40" s="29" t="s">
        <v>604</v>
      </c>
      <c r="C40" s="29" t="s">
        <v>100</v>
      </c>
      <c r="D40" s="4">
        <v>1154040559</v>
      </c>
      <c r="E40" s="29">
        <v>20</v>
      </c>
      <c r="F40" s="29">
        <v>25</v>
      </c>
      <c r="G40" s="29">
        <v>20</v>
      </c>
      <c r="H40" s="29">
        <v>15</v>
      </c>
      <c r="I40" s="29">
        <v>0</v>
      </c>
      <c r="J40" s="29">
        <v>0</v>
      </c>
      <c r="K40" s="29">
        <v>0</v>
      </c>
      <c r="L40" s="29">
        <f t="shared" si="1"/>
        <v>80</v>
      </c>
      <c r="M40" s="14" t="str">
        <f t="shared" si="0"/>
        <v>Tốt</v>
      </c>
      <c r="N40" s="148"/>
    </row>
    <row r="41" spans="1:14" s="27" customFormat="1" ht="21" customHeight="1">
      <c r="A41" s="4">
        <v>34</v>
      </c>
      <c r="B41" s="29" t="s">
        <v>603</v>
      </c>
      <c r="C41" s="29" t="s">
        <v>596</v>
      </c>
      <c r="D41" s="4">
        <v>1154040564</v>
      </c>
      <c r="E41" s="29">
        <v>20</v>
      </c>
      <c r="F41" s="29">
        <v>25</v>
      </c>
      <c r="G41" s="29">
        <v>20</v>
      </c>
      <c r="H41" s="29">
        <v>15</v>
      </c>
      <c r="I41" s="29">
        <v>0</v>
      </c>
      <c r="J41" s="29">
        <v>0</v>
      </c>
      <c r="K41" s="29">
        <v>0</v>
      </c>
      <c r="L41" s="29">
        <f t="shared" si="1"/>
        <v>80</v>
      </c>
      <c r="M41" s="14" t="str">
        <f t="shared" si="0"/>
        <v>Tốt</v>
      </c>
      <c r="N41" s="148"/>
    </row>
    <row r="42" spans="1:14" s="27" customFormat="1" ht="21" customHeight="1">
      <c r="A42" s="4">
        <v>35</v>
      </c>
      <c r="B42" s="29" t="s">
        <v>602</v>
      </c>
      <c r="C42" s="29" t="s">
        <v>235</v>
      </c>
      <c r="D42" s="4">
        <v>1154040546</v>
      </c>
      <c r="E42" s="29">
        <v>30</v>
      </c>
      <c r="F42" s="29">
        <v>25</v>
      </c>
      <c r="G42" s="29">
        <v>20</v>
      </c>
      <c r="H42" s="29">
        <v>15</v>
      </c>
      <c r="I42" s="29">
        <v>0</v>
      </c>
      <c r="J42" s="29">
        <v>0</v>
      </c>
      <c r="K42" s="29">
        <v>0</v>
      </c>
      <c r="L42" s="29">
        <f t="shared" si="1"/>
        <v>90</v>
      </c>
      <c r="M42" s="14" t="str">
        <f t="shared" si="0"/>
        <v>Xuất sắc</v>
      </c>
      <c r="N42" s="148"/>
    </row>
    <row r="43" spans="1:14" s="27" customFormat="1" ht="21" customHeight="1">
      <c r="A43" s="4">
        <v>36</v>
      </c>
      <c r="B43" s="29" t="s">
        <v>601</v>
      </c>
      <c r="C43" s="29" t="s">
        <v>235</v>
      </c>
      <c r="D43" s="4">
        <v>1154040536</v>
      </c>
      <c r="E43" s="29">
        <v>20</v>
      </c>
      <c r="F43" s="29">
        <v>25</v>
      </c>
      <c r="G43" s="29">
        <v>20</v>
      </c>
      <c r="H43" s="29">
        <v>15</v>
      </c>
      <c r="I43" s="29">
        <v>0</v>
      </c>
      <c r="J43" s="29">
        <v>0</v>
      </c>
      <c r="K43" s="29">
        <v>0</v>
      </c>
      <c r="L43" s="29">
        <f t="shared" si="1"/>
        <v>80</v>
      </c>
      <c r="M43" s="14" t="str">
        <f t="shared" si="0"/>
        <v>Tốt</v>
      </c>
      <c r="N43" s="148"/>
    </row>
    <row r="44" spans="1:14" s="27" customFormat="1" ht="21" customHeight="1">
      <c r="A44" s="4">
        <v>37</v>
      </c>
      <c r="B44" s="29" t="s">
        <v>103</v>
      </c>
      <c r="C44" s="29" t="s">
        <v>597</v>
      </c>
      <c r="D44" s="4">
        <v>1154040530</v>
      </c>
      <c r="E44" s="29">
        <v>20</v>
      </c>
      <c r="F44" s="29">
        <v>25</v>
      </c>
      <c r="G44" s="29">
        <v>20</v>
      </c>
      <c r="H44" s="29">
        <v>15</v>
      </c>
      <c r="I44" s="29">
        <v>0</v>
      </c>
      <c r="J44" s="29">
        <v>0</v>
      </c>
      <c r="K44" s="29">
        <v>0</v>
      </c>
      <c r="L44" s="29">
        <f t="shared" si="1"/>
        <v>80</v>
      </c>
      <c r="M44" s="14" t="str">
        <f t="shared" si="0"/>
        <v>Tốt</v>
      </c>
      <c r="N44" s="148"/>
    </row>
    <row r="45" spans="1:14" s="27" customFormat="1" ht="21" customHeight="1">
      <c r="A45" s="4">
        <v>38</v>
      </c>
      <c r="B45" s="29" t="s">
        <v>600</v>
      </c>
      <c r="C45" s="29" t="s">
        <v>317</v>
      </c>
      <c r="D45" s="4">
        <v>1154040607</v>
      </c>
      <c r="E45" s="29">
        <v>30</v>
      </c>
      <c r="F45" s="29">
        <v>25</v>
      </c>
      <c r="G45" s="29">
        <v>20</v>
      </c>
      <c r="H45" s="29">
        <v>15</v>
      </c>
      <c r="I45" s="29">
        <v>0</v>
      </c>
      <c r="J45" s="29">
        <v>0</v>
      </c>
      <c r="K45" s="29">
        <v>0</v>
      </c>
      <c r="L45" s="29">
        <f t="shared" si="1"/>
        <v>90</v>
      </c>
      <c r="M45" s="14" t="str">
        <f t="shared" si="0"/>
        <v>Xuất sắc</v>
      </c>
      <c r="N45" s="148"/>
    </row>
    <row r="46" spans="1:14" s="27" customFormat="1" ht="21" customHeight="1">
      <c r="A46" s="4">
        <v>39</v>
      </c>
      <c r="B46" s="29" t="s">
        <v>599</v>
      </c>
      <c r="C46" s="29" t="s">
        <v>317</v>
      </c>
      <c r="D46" s="4">
        <v>1154040608</v>
      </c>
      <c r="E46" s="29">
        <v>30</v>
      </c>
      <c r="F46" s="29">
        <v>25</v>
      </c>
      <c r="G46" s="29">
        <v>20</v>
      </c>
      <c r="H46" s="29">
        <v>15</v>
      </c>
      <c r="I46" s="29">
        <v>0</v>
      </c>
      <c r="J46" s="29">
        <v>0</v>
      </c>
      <c r="K46" s="29">
        <v>0</v>
      </c>
      <c r="L46" s="29">
        <f t="shared" si="1"/>
        <v>90</v>
      </c>
      <c r="M46" s="14" t="str">
        <f t="shared" si="0"/>
        <v>Xuất sắc</v>
      </c>
      <c r="N46" s="148"/>
    </row>
    <row r="47" spans="1:14" s="27" customFormat="1" ht="21" customHeight="1">
      <c r="A47" s="4">
        <v>40</v>
      </c>
      <c r="B47" s="29" t="s">
        <v>280</v>
      </c>
      <c r="C47" s="29" t="s">
        <v>104</v>
      </c>
      <c r="D47" s="4">
        <v>1154040593</v>
      </c>
      <c r="E47" s="29">
        <v>30</v>
      </c>
      <c r="F47" s="29">
        <v>15</v>
      </c>
      <c r="G47" s="29">
        <v>20</v>
      </c>
      <c r="H47" s="29">
        <v>15</v>
      </c>
      <c r="I47" s="29">
        <v>0</v>
      </c>
      <c r="J47" s="29">
        <v>0</v>
      </c>
      <c r="K47" s="29">
        <v>0</v>
      </c>
      <c r="L47" s="29">
        <f>SUM(E47:K47)-5</f>
        <v>75</v>
      </c>
      <c r="M47" s="14" t="str">
        <f t="shared" si="0"/>
        <v>Khá</v>
      </c>
      <c r="N47" s="148">
        <v>5</v>
      </c>
    </row>
    <row r="48" spans="1:14" s="27" customFormat="1" ht="21" customHeight="1">
      <c r="A48" s="4">
        <v>41</v>
      </c>
      <c r="B48" s="29" t="s">
        <v>691</v>
      </c>
      <c r="C48" s="29" t="s">
        <v>173</v>
      </c>
      <c r="D48" s="4">
        <v>1154040620</v>
      </c>
      <c r="E48" s="29">
        <v>25</v>
      </c>
      <c r="F48" s="29">
        <v>25</v>
      </c>
      <c r="G48" s="29">
        <v>20</v>
      </c>
      <c r="H48" s="29">
        <v>15</v>
      </c>
      <c r="I48" s="29">
        <v>10</v>
      </c>
      <c r="J48" s="29">
        <v>0</v>
      </c>
      <c r="K48" s="29">
        <v>0</v>
      </c>
      <c r="L48" s="29">
        <f t="shared" si="1"/>
        <v>95</v>
      </c>
      <c r="M48" s="14" t="str">
        <f t="shared" si="0"/>
        <v>Xuất sắc</v>
      </c>
      <c r="N48" s="148"/>
    </row>
    <row r="49" spans="1:14" s="27" customFormat="1" ht="21" customHeight="1">
      <c r="A49" s="4">
        <v>42</v>
      </c>
      <c r="B49" s="29" t="s">
        <v>665</v>
      </c>
      <c r="C49" s="29" t="s">
        <v>402</v>
      </c>
      <c r="D49" s="4">
        <v>1154040649</v>
      </c>
      <c r="E49" s="29">
        <v>30</v>
      </c>
      <c r="F49" s="29">
        <v>15</v>
      </c>
      <c r="G49" s="29">
        <v>20</v>
      </c>
      <c r="H49" s="29">
        <v>15</v>
      </c>
      <c r="I49" s="29">
        <v>0</v>
      </c>
      <c r="J49" s="29">
        <v>0</v>
      </c>
      <c r="K49" s="29">
        <v>0</v>
      </c>
      <c r="L49" s="29">
        <f>SUM(E49:K49)-5</f>
        <v>75</v>
      </c>
      <c r="M49" s="14" t="str">
        <f t="shared" si="0"/>
        <v>Khá</v>
      </c>
      <c r="N49" s="148">
        <v>5</v>
      </c>
    </row>
    <row r="50" spans="1:14" s="27" customFormat="1" ht="21" customHeight="1">
      <c r="A50" s="4">
        <v>43</v>
      </c>
      <c r="B50" s="29" t="s">
        <v>598</v>
      </c>
      <c r="C50" s="29" t="s">
        <v>177</v>
      </c>
      <c r="D50" s="4">
        <v>1154040691</v>
      </c>
      <c r="E50" s="29">
        <v>30</v>
      </c>
      <c r="F50" s="29">
        <v>25</v>
      </c>
      <c r="G50" s="29">
        <v>20</v>
      </c>
      <c r="H50" s="29">
        <v>15</v>
      </c>
      <c r="I50" s="29">
        <v>0</v>
      </c>
      <c r="J50" s="29">
        <v>0</v>
      </c>
      <c r="K50" s="29">
        <v>0</v>
      </c>
      <c r="L50" s="29">
        <f>SUM(E50:K50)-5</f>
        <v>85</v>
      </c>
      <c r="M50" s="14" t="str">
        <f t="shared" si="0"/>
        <v>Tốt</v>
      </c>
      <c r="N50" s="148">
        <v>5</v>
      </c>
    </row>
    <row r="51" spans="1:13" ht="15.75">
      <c r="A51" s="18"/>
      <c r="B51" s="16"/>
      <c r="C51" s="16"/>
      <c r="D51" s="16"/>
      <c r="E51" s="16"/>
      <c r="F51" s="16"/>
      <c r="G51" s="16"/>
      <c r="H51" s="16"/>
      <c r="I51" s="175" t="s">
        <v>194</v>
      </c>
      <c r="J51" s="175"/>
      <c r="K51" s="175"/>
      <c r="L51" s="175"/>
      <c r="M51" s="175"/>
    </row>
    <row r="52" spans="1:13" ht="15.75">
      <c r="A52" s="18"/>
      <c r="B52" s="17" t="s">
        <v>12</v>
      </c>
      <c r="C52" s="17"/>
      <c r="D52" s="17"/>
      <c r="E52" s="17" t="s">
        <v>16</v>
      </c>
      <c r="F52" s="17"/>
      <c r="G52" s="17"/>
      <c r="H52" s="19" t="s">
        <v>13</v>
      </c>
      <c r="I52" s="17"/>
      <c r="J52" s="171" t="s">
        <v>14</v>
      </c>
      <c r="K52" s="171"/>
      <c r="L52" s="171"/>
      <c r="M52" s="17"/>
    </row>
    <row r="53" spans="1:13" ht="15.75">
      <c r="A53" s="1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</sheetData>
  <sheetProtection/>
  <mergeCells count="17">
    <mergeCell ref="N6:N7"/>
    <mergeCell ref="A1:E1"/>
    <mergeCell ref="H1:M1"/>
    <mergeCell ref="A2:E2"/>
    <mergeCell ref="H2:M2"/>
    <mergeCell ref="D6:D7"/>
    <mergeCell ref="K6:K7"/>
    <mergeCell ref="E6:J6"/>
    <mergeCell ref="J52:L52"/>
    <mergeCell ref="A4:M4"/>
    <mergeCell ref="A5:M5"/>
    <mergeCell ref="A6:A7"/>
    <mergeCell ref="B6:C7"/>
    <mergeCell ref="B8:C8"/>
    <mergeCell ref="I51:M51"/>
    <mergeCell ref="L6:L7"/>
    <mergeCell ref="M6:M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5"/>
  <sheetViews>
    <sheetView zoomScale="90" zoomScaleNormal="90" zoomScalePageLayoutView="0" workbookViewId="0" topLeftCell="A24">
      <selection activeCell="G60" sqref="G60"/>
    </sheetView>
  </sheetViews>
  <sheetFormatPr defaultColWidth="9.140625" defaultRowHeight="12.75"/>
  <cols>
    <col min="1" max="1" width="5.57421875" style="8" customWidth="1"/>
    <col min="2" max="2" width="25.28125" style="8" customWidth="1"/>
    <col min="3" max="3" width="10.7109375" style="8" customWidth="1"/>
    <col min="4" max="4" width="14.421875" style="8" customWidth="1"/>
    <col min="5" max="10" width="8.28125" style="8" customWidth="1"/>
    <col min="11" max="11" width="8.7109375" style="8" customWidth="1"/>
    <col min="12" max="12" width="10.8515625" style="8" bestFit="1" customWidth="1"/>
    <col min="13" max="13" width="11.28125" style="8" customWidth="1"/>
    <col min="14" max="14" width="11.28125" style="11" customWidth="1"/>
    <col min="15" max="16384" width="9.140625" style="8" customWidth="1"/>
  </cols>
  <sheetData>
    <row r="1" ht="15.75">
      <c r="M1" s="9"/>
    </row>
    <row r="2" spans="1:13" ht="15.75">
      <c r="A2" s="183" t="s">
        <v>27</v>
      </c>
      <c r="B2" s="183"/>
      <c r="C2" s="183"/>
      <c r="D2" s="183"/>
      <c r="E2" s="183"/>
      <c r="G2" s="172" t="s">
        <v>0</v>
      </c>
      <c r="H2" s="172"/>
      <c r="I2" s="172"/>
      <c r="J2" s="172"/>
      <c r="K2" s="172"/>
      <c r="L2" s="172"/>
      <c r="M2" s="172"/>
    </row>
    <row r="3" spans="1:13" ht="15.75">
      <c r="A3" s="183" t="s">
        <v>191</v>
      </c>
      <c r="B3" s="183"/>
      <c r="C3" s="183"/>
      <c r="D3" s="183"/>
      <c r="E3" s="183"/>
      <c r="G3" s="172" t="s">
        <v>1</v>
      </c>
      <c r="H3" s="172"/>
      <c r="I3" s="172"/>
      <c r="J3" s="172"/>
      <c r="K3" s="172"/>
      <c r="L3" s="172"/>
      <c r="M3" s="172"/>
    </row>
    <row r="5" spans="1:13" ht="18.75">
      <c r="A5" s="184" t="s">
        <v>11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1:13" ht="18.75">
      <c r="A6" s="184" t="s">
        <v>25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</row>
    <row r="7" spans="1:13" ht="15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9"/>
    </row>
    <row r="8" spans="1:14" ht="21" customHeight="1">
      <c r="A8" s="185" t="s">
        <v>2</v>
      </c>
      <c r="B8" s="176" t="s">
        <v>3</v>
      </c>
      <c r="C8" s="177"/>
      <c r="D8" s="185" t="s">
        <v>4</v>
      </c>
      <c r="E8" s="185" t="s">
        <v>10</v>
      </c>
      <c r="F8" s="185"/>
      <c r="G8" s="185"/>
      <c r="H8" s="185"/>
      <c r="I8" s="185"/>
      <c r="J8" s="185"/>
      <c r="K8" s="186" t="s">
        <v>197</v>
      </c>
      <c r="L8" s="185" t="s">
        <v>5</v>
      </c>
      <c r="M8" s="185" t="s">
        <v>6</v>
      </c>
      <c r="N8" s="181" t="s">
        <v>662</v>
      </c>
    </row>
    <row r="9" spans="1:14" s="10" customFormat="1" ht="21" customHeight="1">
      <c r="A9" s="185"/>
      <c r="B9" s="178"/>
      <c r="C9" s="170"/>
      <c r="D9" s="185"/>
      <c r="E9" s="1" t="s">
        <v>17</v>
      </c>
      <c r="F9" s="1" t="s">
        <v>18</v>
      </c>
      <c r="G9" s="1" t="s">
        <v>19</v>
      </c>
      <c r="H9" s="1" t="s">
        <v>7</v>
      </c>
      <c r="I9" s="1" t="s">
        <v>8</v>
      </c>
      <c r="J9" s="1" t="s">
        <v>9</v>
      </c>
      <c r="K9" s="185"/>
      <c r="L9" s="185"/>
      <c r="M9" s="185"/>
      <c r="N9" s="182"/>
    </row>
    <row r="10" spans="1:14" ht="21" customHeight="1">
      <c r="A10" s="4">
        <v>1</v>
      </c>
      <c r="B10" s="179">
        <v>2</v>
      </c>
      <c r="C10" s="180"/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>
        <v>9</v>
      </c>
      <c r="K10" s="4">
        <v>10</v>
      </c>
      <c r="L10" s="4">
        <v>11</v>
      </c>
      <c r="M10" s="4">
        <v>12</v>
      </c>
      <c r="N10" s="4"/>
    </row>
    <row r="11" spans="1:14" ht="21" customHeight="1">
      <c r="A11" s="4">
        <v>1</v>
      </c>
      <c r="B11" s="6" t="s">
        <v>661</v>
      </c>
      <c r="C11" s="6" t="s">
        <v>626</v>
      </c>
      <c r="D11" s="4">
        <v>1154040042</v>
      </c>
      <c r="E11" s="4">
        <v>20</v>
      </c>
      <c r="F11" s="4">
        <v>25</v>
      </c>
      <c r="G11" s="4">
        <v>20</v>
      </c>
      <c r="H11" s="4">
        <v>15</v>
      </c>
      <c r="I11" s="4">
        <v>0</v>
      </c>
      <c r="J11" s="4">
        <v>0</v>
      </c>
      <c r="K11" s="4">
        <v>0</v>
      </c>
      <c r="L11" s="5">
        <f aca="true" t="shared" si="0" ref="L11:L54">SUM(E11:K11)</f>
        <v>80</v>
      </c>
      <c r="M11" s="14" t="str">
        <f aca="true" t="shared" si="1" ref="M11:M54">IF(L11&gt;89,"Xuất sắc",IF(L11&gt;79,"Tốt",IF(L11&gt;69,"Khá",IF(L11&gt;59,"Trung bình khá",IF(L11&gt;49,"Trung bình",IF(L11&gt;29,"Yếu","Kém"))))))</f>
        <v>Tốt</v>
      </c>
      <c r="N11" s="4"/>
    </row>
    <row r="12" spans="1:14" ht="21" customHeight="1">
      <c r="A12" s="4">
        <v>2</v>
      </c>
      <c r="B12" s="6" t="s">
        <v>660</v>
      </c>
      <c r="C12" s="6" t="s">
        <v>310</v>
      </c>
      <c r="D12" s="4">
        <v>1154040056</v>
      </c>
      <c r="E12" s="4">
        <v>20</v>
      </c>
      <c r="F12" s="4">
        <v>25</v>
      </c>
      <c r="G12" s="4">
        <v>20</v>
      </c>
      <c r="H12" s="4">
        <v>15</v>
      </c>
      <c r="I12" s="4">
        <v>0</v>
      </c>
      <c r="J12" s="4">
        <v>0</v>
      </c>
      <c r="K12" s="4">
        <v>0</v>
      </c>
      <c r="L12" s="5">
        <f t="shared" si="0"/>
        <v>80</v>
      </c>
      <c r="M12" s="14" t="str">
        <f t="shared" si="1"/>
        <v>Tốt</v>
      </c>
      <c r="N12" s="4"/>
    </row>
    <row r="13" spans="1:14" ht="21" customHeight="1">
      <c r="A13" s="4">
        <v>3</v>
      </c>
      <c r="B13" s="6" t="s">
        <v>659</v>
      </c>
      <c r="C13" s="6" t="s">
        <v>45</v>
      </c>
      <c r="D13" s="4">
        <v>1154040082</v>
      </c>
      <c r="E13" s="4">
        <v>20</v>
      </c>
      <c r="F13" s="4">
        <v>25</v>
      </c>
      <c r="G13" s="4">
        <v>20</v>
      </c>
      <c r="H13" s="4">
        <v>15</v>
      </c>
      <c r="I13" s="4">
        <v>0</v>
      </c>
      <c r="J13" s="4">
        <v>0</v>
      </c>
      <c r="K13" s="4">
        <v>0</v>
      </c>
      <c r="L13" s="5">
        <f t="shared" si="0"/>
        <v>80</v>
      </c>
      <c r="M13" s="14" t="str">
        <f t="shared" si="1"/>
        <v>Tốt</v>
      </c>
      <c r="N13" s="4"/>
    </row>
    <row r="14" spans="1:14" ht="21" customHeight="1">
      <c r="A14" s="4">
        <v>4</v>
      </c>
      <c r="B14" s="6" t="s">
        <v>658</v>
      </c>
      <c r="C14" s="6" t="s">
        <v>351</v>
      </c>
      <c r="D14" s="4">
        <v>1154040709</v>
      </c>
      <c r="E14" s="4">
        <v>20</v>
      </c>
      <c r="F14" s="4">
        <v>25</v>
      </c>
      <c r="G14" s="4">
        <v>20</v>
      </c>
      <c r="H14" s="4">
        <v>15</v>
      </c>
      <c r="I14" s="4">
        <v>0</v>
      </c>
      <c r="J14" s="4">
        <v>0</v>
      </c>
      <c r="K14" s="4">
        <v>0</v>
      </c>
      <c r="L14" s="5">
        <f t="shared" si="0"/>
        <v>80</v>
      </c>
      <c r="M14" s="14" t="str">
        <f t="shared" si="1"/>
        <v>Tốt</v>
      </c>
      <c r="N14" s="4"/>
    </row>
    <row r="15" spans="1:14" ht="21" customHeight="1">
      <c r="A15" s="4">
        <v>5</v>
      </c>
      <c r="B15" s="6" t="s">
        <v>529</v>
      </c>
      <c r="C15" s="6" t="s">
        <v>52</v>
      </c>
      <c r="D15" s="4">
        <v>1154040123</v>
      </c>
      <c r="E15" s="4">
        <v>20</v>
      </c>
      <c r="F15" s="4">
        <v>25</v>
      </c>
      <c r="G15" s="4">
        <v>20</v>
      </c>
      <c r="H15" s="4">
        <v>15</v>
      </c>
      <c r="I15" s="4">
        <v>10</v>
      </c>
      <c r="J15" s="4">
        <v>0</v>
      </c>
      <c r="K15" s="4">
        <v>0</v>
      </c>
      <c r="L15" s="5">
        <f t="shared" si="0"/>
        <v>90</v>
      </c>
      <c r="M15" s="14" t="str">
        <f t="shared" si="1"/>
        <v>Xuất sắc</v>
      </c>
      <c r="N15" s="4"/>
    </row>
    <row r="16" spans="1:14" ht="21" customHeight="1">
      <c r="A16" s="4">
        <v>6</v>
      </c>
      <c r="B16" s="6" t="s">
        <v>657</v>
      </c>
      <c r="C16" s="6" t="s">
        <v>54</v>
      </c>
      <c r="D16" s="4">
        <v>1154040135</v>
      </c>
      <c r="E16" s="4">
        <v>20</v>
      </c>
      <c r="F16" s="4">
        <v>25</v>
      </c>
      <c r="G16" s="4">
        <v>20</v>
      </c>
      <c r="H16" s="4">
        <v>15</v>
      </c>
      <c r="I16" s="4">
        <v>0</v>
      </c>
      <c r="J16" s="4">
        <v>0</v>
      </c>
      <c r="K16" s="4">
        <v>0</v>
      </c>
      <c r="L16" s="5">
        <f t="shared" si="0"/>
        <v>80</v>
      </c>
      <c r="M16" s="14" t="str">
        <f t="shared" si="1"/>
        <v>Tốt</v>
      </c>
      <c r="N16" s="4"/>
    </row>
    <row r="17" spans="1:14" s="16" customFormat="1" ht="21" customHeight="1">
      <c r="A17" s="4">
        <v>7</v>
      </c>
      <c r="B17" s="6" t="s">
        <v>692</v>
      </c>
      <c r="C17" s="6" t="s">
        <v>58</v>
      </c>
      <c r="D17" s="4">
        <v>1154040141</v>
      </c>
      <c r="E17" s="4">
        <v>20</v>
      </c>
      <c r="F17" s="4">
        <v>25</v>
      </c>
      <c r="G17" s="4">
        <v>14</v>
      </c>
      <c r="H17" s="4">
        <v>15</v>
      </c>
      <c r="I17" s="4">
        <v>7</v>
      </c>
      <c r="J17" s="4">
        <v>0</v>
      </c>
      <c r="K17" s="4">
        <v>0</v>
      </c>
      <c r="L17" s="5">
        <f t="shared" si="0"/>
        <v>81</v>
      </c>
      <c r="M17" s="14" t="str">
        <f t="shared" si="1"/>
        <v>Tốt</v>
      </c>
      <c r="N17" s="4"/>
    </row>
    <row r="18" spans="1:14" s="17" customFormat="1" ht="21" customHeight="1">
      <c r="A18" s="4">
        <v>8</v>
      </c>
      <c r="B18" s="6" t="s">
        <v>656</v>
      </c>
      <c r="C18" s="6" t="s">
        <v>627</v>
      </c>
      <c r="D18" s="4">
        <v>1154040172</v>
      </c>
      <c r="E18" s="4">
        <v>20</v>
      </c>
      <c r="F18" s="4">
        <v>25</v>
      </c>
      <c r="G18" s="4">
        <v>20</v>
      </c>
      <c r="H18" s="4">
        <v>15</v>
      </c>
      <c r="I18" s="4">
        <v>0</v>
      </c>
      <c r="J18" s="4">
        <v>0</v>
      </c>
      <c r="K18" s="4">
        <v>0</v>
      </c>
      <c r="L18" s="5">
        <f t="shared" si="0"/>
        <v>80</v>
      </c>
      <c r="M18" s="14" t="str">
        <f t="shared" si="1"/>
        <v>Tốt</v>
      </c>
      <c r="N18" s="1"/>
    </row>
    <row r="19" spans="1:14" s="16" customFormat="1" ht="21" customHeight="1">
      <c r="A19" s="4">
        <v>9</v>
      </c>
      <c r="B19" s="6" t="s">
        <v>655</v>
      </c>
      <c r="C19" s="6" t="s">
        <v>141</v>
      </c>
      <c r="D19" s="4">
        <v>1154040711</v>
      </c>
      <c r="E19" s="4">
        <v>20</v>
      </c>
      <c r="F19" s="4">
        <v>25</v>
      </c>
      <c r="G19" s="4">
        <v>20</v>
      </c>
      <c r="H19" s="4">
        <v>15</v>
      </c>
      <c r="I19" s="4">
        <v>10</v>
      </c>
      <c r="J19" s="4">
        <v>0</v>
      </c>
      <c r="K19" s="4">
        <v>0</v>
      </c>
      <c r="L19" s="5">
        <f t="shared" si="0"/>
        <v>90</v>
      </c>
      <c r="M19" s="14" t="str">
        <f t="shared" si="1"/>
        <v>Xuất sắc</v>
      </c>
      <c r="N19" s="4"/>
    </row>
    <row r="20" spans="1:14" ht="21" customHeight="1">
      <c r="A20" s="4">
        <v>10</v>
      </c>
      <c r="B20" s="6" t="s">
        <v>299</v>
      </c>
      <c r="C20" s="6" t="s">
        <v>145</v>
      </c>
      <c r="D20" s="4">
        <v>1154040203</v>
      </c>
      <c r="E20" s="4">
        <v>20</v>
      </c>
      <c r="F20" s="4">
        <v>25</v>
      </c>
      <c r="G20" s="4">
        <v>20</v>
      </c>
      <c r="H20" s="4">
        <v>15</v>
      </c>
      <c r="I20" s="4">
        <v>10</v>
      </c>
      <c r="J20" s="4">
        <v>0</v>
      </c>
      <c r="K20" s="4">
        <v>0</v>
      </c>
      <c r="L20" s="5">
        <f t="shared" si="0"/>
        <v>90</v>
      </c>
      <c r="M20" s="14" t="str">
        <f t="shared" si="1"/>
        <v>Xuất sắc</v>
      </c>
      <c r="N20" s="4"/>
    </row>
    <row r="21" spans="1:14" ht="21" customHeight="1">
      <c r="A21" s="4">
        <v>11</v>
      </c>
      <c r="B21" s="6" t="s">
        <v>161</v>
      </c>
      <c r="C21" s="6" t="s">
        <v>262</v>
      </c>
      <c r="D21" s="4">
        <v>1154040214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5">
        <f t="shared" si="0"/>
        <v>0</v>
      </c>
      <c r="M21" s="14" t="str">
        <f t="shared" si="1"/>
        <v>Kém</v>
      </c>
      <c r="N21" s="4"/>
    </row>
    <row r="22" spans="1:14" ht="21" customHeight="1">
      <c r="A22" s="4">
        <v>12</v>
      </c>
      <c r="B22" s="6" t="s">
        <v>654</v>
      </c>
      <c r="C22" s="6" t="s">
        <v>628</v>
      </c>
      <c r="D22" s="4">
        <v>1154040710</v>
      </c>
      <c r="E22" s="4">
        <v>20</v>
      </c>
      <c r="F22" s="4">
        <v>25</v>
      </c>
      <c r="G22" s="4">
        <v>20</v>
      </c>
      <c r="H22" s="4">
        <v>15</v>
      </c>
      <c r="I22" s="4">
        <v>0</v>
      </c>
      <c r="J22" s="4">
        <v>0</v>
      </c>
      <c r="K22" s="4">
        <v>0</v>
      </c>
      <c r="L22" s="5">
        <f t="shared" si="0"/>
        <v>80</v>
      </c>
      <c r="M22" s="14" t="str">
        <f t="shared" si="1"/>
        <v>Tốt</v>
      </c>
      <c r="N22" s="4"/>
    </row>
    <row r="23" spans="1:14" ht="21" customHeight="1">
      <c r="A23" s="4">
        <v>13</v>
      </c>
      <c r="B23" s="6" t="s">
        <v>294</v>
      </c>
      <c r="C23" s="6" t="s">
        <v>263</v>
      </c>
      <c r="D23" s="4">
        <v>1154040225</v>
      </c>
      <c r="E23" s="4">
        <v>20</v>
      </c>
      <c r="F23" s="4">
        <v>25</v>
      </c>
      <c r="G23" s="4">
        <v>20</v>
      </c>
      <c r="H23" s="4">
        <v>15</v>
      </c>
      <c r="I23" s="4">
        <v>0</v>
      </c>
      <c r="J23" s="4">
        <v>0</v>
      </c>
      <c r="K23" s="4">
        <v>0</v>
      </c>
      <c r="L23" s="5">
        <f t="shared" si="0"/>
        <v>80</v>
      </c>
      <c r="M23" s="14" t="str">
        <f t="shared" si="1"/>
        <v>Tốt</v>
      </c>
      <c r="N23" s="4"/>
    </row>
    <row r="24" spans="1:14" ht="21" customHeight="1">
      <c r="A24" s="4">
        <v>15</v>
      </c>
      <c r="B24" s="6" t="s">
        <v>653</v>
      </c>
      <c r="C24" s="6" t="s">
        <v>629</v>
      </c>
      <c r="D24" s="4">
        <v>1154040253</v>
      </c>
      <c r="E24" s="4">
        <v>20</v>
      </c>
      <c r="F24" s="4">
        <v>25</v>
      </c>
      <c r="G24" s="4">
        <v>20</v>
      </c>
      <c r="H24" s="4">
        <v>15</v>
      </c>
      <c r="I24" s="4">
        <v>0</v>
      </c>
      <c r="J24" s="4">
        <v>0</v>
      </c>
      <c r="K24" s="4">
        <v>0</v>
      </c>
      <c r="L24" s="5">
        <f t="shared" si="0"/>
        <v>80</v>
      </c>
      <c r="M24" s="14" t="str">
        <f t="shared" si="1"/>
        <v>Tốt</v>
      </c>
      <c r="N24" s="4"/>
    </row>
    <row r="25" spans="1:14" ht="21" customHeight="1">
      <c r="A25" s="4">
        <v>16</v>
      </c>
      <c r="B25" s="6" t="s">
        <v>103</v>
      </c>
      <c r="C25" s="6" t="s">
        <v>151</v>
      </c>
      <c r="D25" s="4">
        <v>1154040255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5">
        <f>SUM(E25:K25)-5</f>
        <v>-5</v>
      </c>
      <c r="M25" s="14" t="str">
        <f t="shared" si="1"/>
        <v>Kém</v>
      </c>
      <c r="N25" s="4">
        <v>5</v>
      </c>
    </row>
    <row r="26" spans="1:14" ht="21" customHeight="1">
      <c r="A26" s="4">
        <v>17</v>
      </c>
      <c r="B26" s="6" t="s">
        <v>298</v>
      </c>
      <c r="C26" s="6" t="s">
        <v>74</v>
      </c>
      <c r="D26" s="4">
        <v>1154040262</v>
      </c>
      <c r="E26" s="4">
        <v>20</v>
      </c>
      <c r="F26" s="4">
        <v>25</v>
      </c>
      <c r="G26" s="4">
        <v>20</v>
      </c>
      <c r="H26" s="4">
        <v>15</v>
      </c>
      <c r="I26" s="4">
        <v>0</v>
      </c>
      <c r="J26" s="4">
        <v>0</v>
      </c>
      <c r="K26" s="4">
        <v>0</v>
      </c>
      <c r="L26" s="5">
        <f t="shared" si="0"/>
        <v>80</v>
      </c>
      <c r="M26" s="14" t="str">
        <f t="shared" si="1"/>
        <v>Tốt</v>
      </c>
      <c r="N26" s="4"/>
    </row>
    <row r="27" spans="1:14" ht="21" customHeight="1">
      <c r="A27" s="4">
        <v>18</v>
      </c>
      <c r="B27" s="6" t="s">
        <v>652</v>
      </c>
      <c r="C27" s="6" t="s">
        <v>630</v>
      </c>
      <c r="D27" s="4">
        <v>1154040273</v>
      </c>
      <c r="E27" s="4">
        <v>20</v>
      </c>
      <c r="F27" s="4">
        <v>25</v>
      </c>
      <c r="G27" s="4">
        <v>20</v>
      </c>
      <c r="H27" s="4">
        <v>15</v>
      </c>
      <c r="I27" s="4">
        <v>0</v>
      </c>
      <c r="J27" s="4">
        <v>0</v>
      </c>
      <c r="K27" s="4">
        <v>0</v>
      </c>
      <c r="L27" s="5">
        <f t="shared" si="0"/>
        <v>80</v>
      </c>
      <c r="M27" s="14" t="str">
        <f t="shared" si="1"/>
        <v>Tốt</v>
      </c>
      <c r="N27" s="4"/>
    </row>
    <row r="28" spans="1:14" ht="21" customHeight="1">
      <c r="A28" s="4">
        <v>19</v>
      </c>
      <c r="B28" s="6" t="s">
        <v>466</v>
      </c>
      <c r="C28" s="6" t="s">
        <v>76</v>
      </c>
      <c r="D28" s="4">
        <v>1154040278</v>
      </c>
      <c r="E28" s="4">
        <v>20</v>
      </c>
      <c r="F28" s="4">
        <v>25</v>
      </c>
      <c r="G28" s="4">
        <v>20</v>
      </c>
      <c r="H28" s="4">
        <v>15</v>
      </c>
      <c r="I28" s="4">
        <v>0</v>
      </c>
      <c r="J28" s="4">
        <v>0</v>
      </c>
      <c r="K28" s="4">
        <v>0</v>
      </c>
      <c r="L28" s="5">
        <f t="shared" si="0"/>
        <v>80</v>
      </c>
      <c r="M28" s="14" t="str">
        <f t="shared" si="1"/>
        <v>Tốt</v>
      </c>
      <c r="N28" s="4"/>
    </row>
    <row r="29" spans="1:14" ht="21" customHeight="1">
      <c r="A29" s="4">
        <v>20</v>
      </c>
      <c r="B29" s="6" t="s">
        <v>308</v>
      </c>
      <c r="C29" s="6" t="s">
        <v>631</v>
      </c>
      <c r="D29" s="4">
        <v>1154040318</v>
      </c>
      <c r="E29" s="4">
        <v>20</v>
      </c>
      <c r="F29" s="4">
        <v>25</v>
      </c>
      <c r="G29" s="4">
        <v>20</v>
      </c>
      <c r="H29" s="4">
        <v>15</v>
      </c>
      <c r="I29" s="4">
        <v>0</v>
      </c>
      <c r="J29" s="4">
        <v>0</v>
      </c>
      <c r="K29" s="4">
        <v>0</v>
      </c>
      <c r="L29" s="5">
        <f t="shared" si="0"/>
        <v>80</v>
      </c>
      <c r="M29" s="14" t="str">
        <f t="shared" si="1"/>
        <v>Tốt</v>
      </c>
      <c r="N29" s="4"/>
    </row>
    <row r="30" spans="1:14" ht="21" customHeight="1">
      <c r="A30" s="4">
        <v>21</v>
      </c>
      <c r="B30" s="6" t="s">
        <v>651</v>
      </c>
      <c r="C30" s="6" t="s">
        <v>538</v>
      </c>
      <c r="D30" s="4">
        <v>1154040321</v>
      </c>
      <c r="E30" s="4">
        <v>20</v>
      </c>
      <c r="F30" s="4">
        <v>25</v>
      </c>
      <c r="G30" s="4">
        <v>20</v>
      </c>
      <c r="H30" s="4">
        <v>15</v>
      </c>
      <c r="I30" s="4">
        <v>0</v>
      </c>
      <c r="J30" s="4">
        <v>0</v>
      </c>
      <c r="K30" s="4">
        <v>0</v>
      </c>
      <c r="L30" s="5">
        <f t="shared" si="0"/>
        <v>80</v>
      </c>
      <c r="M30" s="14" t="str">
        <f t="shared" si="1"/>
        <v>Tốt</v>
      </c>
      <c r="N30" s="4"/>
    </row>
    <row r="31" spans="1:14" ht="21" customHeight="1">
      <c r="A31" s="4">
        <v>22</v>
      </c>
      <c r="B31" s="6" t="s">
        <v>650</v>
      </c>
      <c r="C31" s="6" t="s">
        <v>82</v>
      </c>
      <c r="D31" s="4">
        <v>1154040347</v>
      </c>
      <c r="E31" s="4">
        <v>20</v>
      </c>
      <c r="F31" s="4">
        <v>25</v>
      </c>
      <c r="G31" s="4">
        <v>20</v>
      </c>
      <c r="H31" s="4">
        <v>15</v>
      </c>
      <c r="I31" s="4">
        <v>0</v>
      </c>
      <c r="J31" s="4">
        <v>0</v>
      </c>
      <c r="K31" s="4">
        <v>0</v>
      </c>
      <c r="L31" s="5">
        <f>SUM(E31:K31)-5</f>
        <v>75</v>
      </c>
      <c r="M31" s="14" t="str">
        <f t="shared" si="1"/>
        <v>Khá</v>
      </c>
      <c r="N31" s="4">
        <v>5</v>
      </c>
    </row>
    <row r="32" spans="1:14" ht="21" customHeight="1">
      <c r="A32" s="4">
        <v>23</v>
      </c>
      <c r="B32" s="6" t="s">
        <v>649</v>
      </c>
      <c r="C32" s="6" t="s">
        <v>158</v>
      </c>
      <c r="D32" s="4">
        <v>1154040360</v>
      </c>
      <c r="E32" s="4">
        <v>20</v>
      </c>
      <c r="F32" s="4">
        <v>25</v>
      </c>
      <c r="G32" s="4">
        <v>20</v>
      </c>
      <c r="H32" s="4">
        <v>15</v>
      </c>
      <c r="I32" s="4">
        <v>0</v>
      </c>
      <c r="J32" s="4">
        <v>0</v>
      </c>
      <c r="K32" s="4">
        <v>0</v>
      </c>
      <c r="L32" s="5">
        <f t="shared" si="0"/>
        <v>80</v>
      </c>
      <c r="M32" s="14" t="str">
        <f t="shared" si="1"/>
        <v>Tốt</v>
      </c>
      <c r="N32" s="4"/>
    </row>
    <row r="33" spans="1:14" ht="21" customHeight="1">
      <c r="A33" s="4">
        <v>24</v>
      </c>
      <c r="B33" s="6" t="s">
        <v>693</v>
      </c>
      <c r="C33" s="6" t="s">
        <v>164</v>
      </c>
      <c r="D33" s="4">
        <v>1154040423</v>
      </c>
      <c r="E33" s="4">
        <v>20</v>
      </c>
      <c r="F33" s="4">
        <v>25</v>
      </c>
      <c r="G33" s="4">
        <v>20</v>
      </c>
      <c r="H33" s="4">
        <v>15</v>
      </c>
      <c r="I33" s="4">
        <v>0</v>
      </c>
      <c r="J33" s="4">
        <v>0</v>
      </c>
      <c r="K33" s="4">
        <v>0</v>
      </c>
      <c r="L33" s="5">
        <f t="shared" si="0"/>
        <v>80</v>
      </c>
      <c r="M33" s="14" t="str">
        <f t="shared" si="1"/>
        <v>Tốt</v>
      </c>
      <c r="N33" s="4"/>
    </row>
    <row r="34" spans="1:14" ht="21" customHeight="1">
      <c r="A34" s="4">
        <v>25</v>
      </c>
      <c r="B34" s="6" t="s">
        <v>60</v>
      </c>
      <c r="C34" s="6" t="s">
        <v>266</v>
      </c>
      <c r="D34" s="4">
        <v>1154040432</v>
      </c>
      <c r="E34" s="4">
        <v>30</v>
      </c>
      <c r="F34" s="4">
        <v>25</v>
      </c>
      <c r="G34" s="4">
        <v>20</v>
      </c>
      <c r="H34" s="4">
        <v>13</v>
      </c>
      <c r="I34" s="4">
        <v>0</v>
      </c>
      <c r="J34" s="4">
        <v>0</v>
      </c>
      <c r="K34" s="4">
        <v>0</v>
      </c>
      <c r="L34" s="5">
        <f t="shared" si="0"/>
        <v>88</v>
      </c>
      <c r="M34" s="14" t="str">
        <f t="shared" si="1"/>
        <v>Tốt</v>
      </c>
      <c r="N34" s="4"/>
    </row>
    <row r="35" spans="1:14" ht="21" customHeight="1">
      <c r="A35" s="4">
        <v>27</v>
      </c>
      <c r="B35" s="6" t="s">
        <v>648</v>
      </c>
      <c r="C35" s="6" t="s">
        <v>91</v>
      </c>
      <c r="D35" s="4">
        <v>1154040443</v>
      </c>
      <c r="E35" s="4">
        <v>20</v>
      </c>
      <c r="F35" s="4">
        <v>25</v>
      </c>
      <c r="G35" s="4">
        <v>20</v>
      </c>
      <c r="H35" s="4">
        <v>15</v>
      </c>
      <c r="I35" s="4">
        <v>0</v>
      </c>
      <c r="J35" s="4">
        <v>0</v>
      </c>
      <c r="K35" s="4">
        <v>0</v>
      </c>
      <c r="L35" s="5">
        <f>SUM(E35:K35)-5</f>
        <v>75</v>
      </c>
      <c r="M35" s="14" t="str">
        <f t="shared" si="1"/>
        <v>Khá</v>
      </c>
      <c r="N35" s="4">
        <v>5</v>
      </c>
    </row>
    <row r="36" spans="1:14" ht="21" customHeight="1">
      <c r="A36" s="4">
        <v>28</v>
      </c>
      <c r="B36" s="6" t="s">
        <v>647</v>
      </c>
      <c r="C36" s="6" t="s">
        <v>632</v>
      </c>
      <c r="D36" s="4">
        <v>1154040453</v>
      </c>
      <c r="E36" s="4">
        <v>20</v>
      </c>
      <c r="F36" s="4">
        <v>25</v>
      </c>
      <c r="G36" s="4">
        <v>20</v>
      </c>
      <c r="H36" s="4">
        <v>15</v>
      </c>
      <c r="I36" s="4">
        <v>0</v>
      </c>
      <c r="J36" s="4">
        <v>0</v>
      </c>
      <c r="K36" s="4">
        <v>0</v>
      </c>
      <c r="L36" s="5">
        <f t="shared" si="0"/>
        <v>80</v>
      </c>
      <c r="M36" s="14" t="str">
        <f t="shared" si="1"/>
        <v>Tốt</v>
      </c>
      <c r="N36" s="4"/>
    </row>
    <row r="37" spans="1:14" ht="21" customHeight="1">
      <c r="A37" s="4">
        <v>29</v>
      </c>
      <c r="B37" s="6" t="s">
        <v>646</v>
      </c>
      <c r="C37" s="6" t="s">
        <v>633</v>
      </c>
      <c r="D37" s="4">
        <v>1154040464</v>
      </c>
      <c r="E37" s="4">
        <v>20</v>
      </c>
      <c r="F37" s="4">
        <v>25</v>
      </c>
      <c r="G37" s="4">
        <v>20</v>
      </c>
      <c r="H37" s="4">
        <v>15</v>
      </c>
      <c r="I37" s="4">
        <v>0</v>
      </c>
      <c r="J37" s="4">
        <v>0</v>
      </c>
      <c r="K37" s="4">
        <v>0</v>
      </c>
      <c r="L37" s="5">
        <f t="shared" si="0"/>
        <v>80</v>
      </c>
      <c r="M37" s="14" t="str">
        <f t="shared" si="1"/>
        <v>Tốt</v>
      </c>
      <c r="N37" s="4"/>
    </row>
    <row r="38" spans="1:14" ht="21" customHeight="1">
      <c r="A38" s="4">
        <v>30</v>
      </c>
      <c r="B38" s="6" t="s">
        <v>232</v>
      </c>
      <c r="C38" s="6" t="s">
        <v>399</v>
      </c>
      <c r="D38" s="4">
        <v>1154040477</v>
      </c>
      <c r="E38" s="4">
        <v>20</v>
      </c>
      <c r="F38" s="4">
        <v>25</v>
      </c>
      <c r="G38" s="4">
        <v>20</v>
      </c>
      <c r="H38" s="4">
        <v>15</v>
      </c>
      <c r="I38" s="4">
        <v>0</v>
      </c>
      <c r="J38" s="4">
        <v>0</v>
      </c>
      <c r="K38" s="4">
        <v>0</v>
      </c>
      <c r="L38" s="5">
        <f t="shared" si="0"/>
        <v>80</v>
      </c>
      <c r="M38" s="14" t="str">
        <f t="shared" si="1"/>
        <v>Tốt</v>
      </c>
      <c r="N38" s="4"/>
    </row>
    <row r="39" spans="1:14" ht="21" customHeight="1">
      <c r="A39" s="4">
        <v>31</v>
      </c>
      <c r="B39" s="6" t="s">
        <v>308</v>
      </c>
      <c r="C39" s="6" t="s">
        <v>634</v>
      </c>
      <c r="D39" s="4">
        <v>1154040479</v>
      </c>
      <c r="E39" s="4">
        <v>20</v>
      </c>
      <c r="F39" s="4">
        <v>25</v>
      </c>
      <c r="G39" s="4">
        <v>20</v>
      </c>
      <c r="H39" s="4">
        <v>15</v>
      </c>
      <c r="I39" s="4">
        <v>0</v>
      </c>
      <c r="J39" s="4">
        <v>0</v>
      </c>
      <c r="K39" s="4">
        <v>0</v>
      </c>
      <c r="L39" s="5">
        <f t="shared" si="0"/>
        <v>80</v>
      </c>
      <c r="M39" s="14" t="str">
        <f t="shared" si="1"/>
        <v>Tốt</v>
      </c>
      <c r="N39" s="4"/>
    </row>
    <row r="40" spans="1:14" ht="21" customHeight="1">
      <c r="A40" s="4">
        <v>32</v>
      </c>
      <c r="B40" s="6" t="s">
        <v>645</v>
      </c>
      <c r="C40" s="6" t="s">
        <v>635</v>
      </c>
      <c r="D40" s="4">
        <v>1154040527</v>
      </c>
      <c r="E40" s="4">
        <v>20</v>
      </c>
      <c r="F40" s="4">
        <v>25</v>
      </c>
      <c r="G40" s="4">
        <v>20</v>
      </c>
      <c r="H40" s="4">
        <v>15</v>
      </c>
      <c r="I40" s="4">
        <v>0</v>
      </c>
      <c r="J40" s="4">
        <v>0</v>
      </c>
      <c r="K40" s="4">
        <v>0</v>
      </c>
      <c r="L40" s="5">
        <f t="shared" si="0"/>
        <v>80</v>
      </c>
      <c r="M40" s="14" t="str">
        <f t="shared" si="1"/>
        <v>Tốt</v>
      </c>
      <c r="N40" s="4"/>
    </row>
    <row r="41" spans="1:14" ht="21" customHeight="1">
      <c r="A41" s="4">
        <v>33</v>
      </c>
      <c r="B41" s="6" t="s">
        <v>306</v>
      </c>
      <c r="C41" s="6" t="s">
        <v>235</v>
      </c>
      <c r="D41" s="4">
        <v>1154040547</v>
      </c>
      <c r="E41" s="4">
        <v>25</v>
      </c>
      <c r="F41" s="4">
        <v>25</v>
      </c>
      <c r="G41" s="4">
        <v>20</v>
      </c>
      <c r="H41" s="4">
        <v>14</v>
      </c>
      <c r="I41" s="4">
        <v>0</v>
      </c>
      <c r="J41" s="4">
        <v>0</v>
      </c>
      <c r="K41" s="4">
        <v>0</v>
      </c>
      <c r="L41" s="5">
        <f t="shared" si="0"/>
        <v>84</v>
      </c>
      <c r="M41" s="14" t="str">
        <f t="shared" si="1"/>
        <v>Tốt</v>
      </c>
      <c r="N41" s="4"/>
    </row>
    <row r="42" spans="1:14" ht="21" customHeight="1">
      <c r="A42" s="4">
        <v>34</v>
      </c>
      <c r="B42" s="6" t="s">
        <v>644</v>
      </c>
      <c r="C42" s="6" t="s">
        <v>238</v>
      </c>
      <c r="D42" s="4">
        <v>1154040537</v>
      </c>
      <c r="E42" s="4">
        <v>20</v>
      </c>
      <c r="F42" s="4">
        <v>25</v>
      </c>
      <c r="G42" s="4">
        <v>20</v>
      </c>
      <c r="H42" s="4">
        <v>15</v>
      </c>
      <c r="I42" s="4">
        <v>0</v>
      </c>
      <c r="J42" s="4">
        <v>0</v>
      </c>
      <c r="K42" s="4">
        <v>0</v>
      </c>
      <c r="L42" s="5">
        <f t="shared" si="0"/>
        <v>80</v>
      </c>
      <c r="M42" s="14" t="str">
        <f t="shared" si="1"/>
        <v>Tốt</v>
      </c>
      <c r="N42" s="4"/>
    </row>
    <row r="43" spans="1:14" ht="21" customHeight="1">
      <c r="A43" s="4">
        <v>35</v>
      </c>
      <c r="B43" s="6" t="s">
        <v>103</v>
      </c>
      <c r="C43" s="6" t="s">
        <v>238</v>
      </c>
      <c r="D43" s="4">
        <v>1154040533</v>
      </c>
      <c r="E43" s="4">
        <v>20</v>
      </c>
      <c r="F43" s="4">
        <v>25</v>
      </c>
      <c r="G43" s="4">
        <v>18</v>
      </c>
      <c r="H43" s="4">
        <v>15</v>
      </c>
      <c r="I43" s="4">
        <v>0</v>
      </c>
      <c r="J43" s="4">
        <v>0</v>
      </c>
      <c r="K43" s="4">
        <v>0</v>
      </c>
      <c r="L43" s="5">
        <f t="shared" si="0"/>
        <v>78</v>
      </c>
      <c r="M43" s="14" t="str">
        <f t="shared" si="1"/>
        <v>Khá</v>
      </c>
      <c r="N43" s="4"/>
    </row>
    <row r="44" spans="1:14" ht="21" customHeight="1">
      <c r="A44" s="4">
        <v>36</v>
      </c>
      <c r="B44" s="6" t="s">
        <v>643</v>
      </c>
      <c r="C44" s="6" t="s">
        <v>238</v>
      </c>
      <c r="D44" s="4">
        <v>1154040540</v>
      </c>
      <c r="E44" s="4">
        <v>20</v>
      </c>
      <c r="F44" s="4">
        <v>25</v>
      </c>
      <c r="G44" s="4">
        <v>20</v>
      </c>
      <c r="H44" s="4">
        <v>15</v>
      </c>
      <c r="I44" s="4">
        <v>0</v>
      </c>
      <c r="J44" s="4">
        <v>0</v>
      </c>
      <c r="K44" s="4">
        <v>0</v>
      </c>
      <c r="L44" s="5">
        <f t="shared" si="0"/>
        <v>80</v>
      </c>
      <c r="M44" s="14" t="str">
        <f t="shared" si="1"/>
        <v>Tốt</v>
      </c>
      <c r="N44" s="4"/>
    </row>
    <row r="45" spans="1:14" ht="21" customHeight="1">
      <c r="A45" s="4">
        <v>37</v>
      </c>
      <c r="B45" s="6" t="s">
        <v>643</v>
      </c>
      <c r="C45" s="6" t="s">
        <v>597</v>
      </c>
      <c r="D45" s="4">
        <v>1154040531</v>
      </c>
      <c r="E45" s="4">
        <v>20</v>
      </c>
      <c r="F45" s="4">
        <v>25</v>
      </c>
      <c r="G45" s="4">
        <v>20</v>
      </c>
      <c r="H45" s="4">
        <v>15</v>
      </c>
      <c r="I45" s="4">
        <v>10</v>
      </c>
      <c r="J45" s="4">
        <v>0</v>
      </c>
      <c r="K45" s="4">
        <v>0</v>
      </c>
      <c r="L45" s="5">
        <f t="shared" si="0"/>
        <v>90</v>
      </c>
      <c r="M45" s="14" t="str">
        <f t="shared" si="1"/>
        <v>Xuất sắc</v>
      </c>
      <c r="N45" s="4"/>
    </row>
    <row r="46" spans="1:14" ht="21" customHeight="1">
      <c r="A46" s="4">
        <v>38</v>
      </c>
      <c r="B46" s="6" t="s">
        <v>99</v>
      </c>
      <c r="C46" s="6" t="s">
        <v>100</v>
      </c>
      <c r="D46" s="4">
        <v>1154040556</v>
      </c>
      <c r="E46" s="4">
        <v>25</v>
      </c>
      <c r="F46" s="4">
        <v>25</v>
      </c>
      <c r="G46" s="4">
        <v>20</v>
      </c>
      <c r="H46" s="4">
        <v>15</v>
      </c>
      <c r="I46" s="4">
        <v>10</v>
      </c>
      <c r="J46" s="4">
        <v>0</v>
      </c>
      <c r="K46" s="4">
        <v>0</v>
      </c>
      <c r="L46" s="5">
        <f t="shared" si="0"/>
        <v>95</v>
      </c>
      <c r="M46" s="14" t="str">
        <f t="shared" si="1"/>
        <v>Xuất sắc</v>
      </c>
      <c r="N46" s="4"/>
    </row>
    <row r="47" spans="1:14" ht="21" customHeight="1">
      <c r="A47" s="4">
        <v>39</v>
      </c>
      <c r="B47" s="6" t="s">
        <v>642</v>
      </c>
      <c r="C47" s="6" t="s">
        <v>104</v>
      </c>
      <c r="D47" s="4">
        <v>1154040595</v>
      </c>
      <c r="E47" s="4">
        <v>20</v>
      </c>
      <c r="F47" s="4">
        <v>25</v>
      </c>
      <c r="G47" s="4">
        <v>20</v>
      </c>
      <c r="H47" s="4">
        <v>15</v>
      </c>
      <c r="I47" s="4">
        <v>0</v>
      </c>
      <c r="J47" s="4">
        <v>0</v>
      </c>
      <c r="K47" s="4">
        <v>0</v>
      </c>
      <c r="L47" s="5">
        <f t="shared" si="0"/>
        <v>80</v>
      </c>
      <c r="M47" s="14" t="str">
        <f t="shared" si="1"/>
        <v>Tốt</v>
      </c>
      <c r="N47" s="4"/>
    </row>
    <row r="48" spans="1:14" ht="21" customHeight="1">
      <c r="A48" s="4">
        <v>40</v>
      </c>
      <c r="B48" s="6" t="s">
        <v>695</v>
      </c>
      <c r="C48" s="6" t="s">
        <v>358</v>
      </c>
      <c r="D48" s="4">
        <v>1154040712</v>
      </c>
      <c r="E48" s="4">
        <v>20</v>
      </c>
      <c r="F48" s="4">
        <v>25</v>
      </c>
      <c r="G48" s="4">
        <v>20</v>
      </c>
      <c r="H48" s="4">
        <v>15</v>
      </c>
      <c r="I48" s="4">
        <v>0</v>
      </c>
      <c r="J48" s="4">
        <v>0</v>
      </c>
      <c r="K48" s="4">
        <v>0</v>
      </c>
      <c r="L48" s="5">
        <f t="shared" si="0"/>
        <v>80</v>
      </c>
      <c r="M48" s="14" t="str">
        <f t="shared" si="1"/>
        <v>Tốt</v>
      </c>
      <c r="N48" s="4"/>
    </row>
    <row r="49" spans="1:14" ht="21" customHeight="1">
      <c r="A49" s="4">
        <v>41</v>
      </c>
      <c r="B49" s="6" t="s">
        <v>641</v>
      </c>
      <c r="C49" s="6" t="s">
        <v>358</v>
      </c>
      <c r="D49" s="4">
        <v>1154040654</v>
      </c>
      <c r="E49" s="4">
        <v>20</v>
      </c>
      <c r="F49" s="4">
        <v>25</v>
      </c>
      <c r="G49" s="4">
        <v>20</v>
      </c>
      <c r="H49" s="4">
        <v>15</v>
      </c>
      <c r="I49" s="4">
        <v>0</v>
      </c>
      <c r="J49" s="4">
        <v>0</v>
      </c>
      <c r="K49" s="4">
        <v>0</v>
      </c>
      <c r="L49" s="5">
        <f t="shared" si="0"/>
        <v>80</v>
      </c>
      <c r="M49" s="14" t="str">
        <f t="shared" si="1"/>
        <v>Tốt</v>
      </c>
      <c r="N49" s="4"/>
    </row>
    <row r="50" spans="1:14" ht="21" customHeight="1">
      <c r="A50" s="4">
        <v>42</v>
      </c>
      <c r="B50" s="6" t="s">
        <v>640</v>
      </c>
      <c r="C50" s="6" t="s">
        <v>636</v>
      </c>
      <c r="D50" s="4">
        <v>1154040658</v>
      </c>
      <c r="E50" s="4">
        <v>20</v>
      </c>
      <c r="F50" s="4">
        <v>25</v>
      </c>
      <c r="G50" s="4">
        <v>20</v>
      </c>
      <c r="H50" s="4">
        <v>15</v>
      </c>
      <c r="I50" s="4">
        <v>0</v>
      </c>
      <c r="J50" s="4">
        <v>0</v>
      </c>
      <c r="K50" s="4">
        <v>0</v>
      </c>
      <c r="L50" s="5">
        <f t="shared" si="0"/>
        <v>80</v>
      </c>
      <c r="M50" s="14" t="str">
        <f t="shared" si="1"/>
        <v>Tốt</v>
      </c>
      <c r="N50" s="4"/>
    </row>
    <row r="51" spans="1:14" ht="21" customHeight="1">
      <c r="A51" s="4">
        <v>43</v>
      </c>
      <c r="B51" s="6" t="s">
        <v>694</v>
      </c>
      <c r="C51" s="6" t="s">
        <v>118</v>
      </c>
      <c r="D51" s="4">
        <v>1154040677</v>
      </c>
      <c r="E51" s="4">
        <v>20</v>
      </c>
      <c r="F51" s="4">
        <v>25</v>
      </c>
      <c r="G51" s="4">
        <v>20</v>
      </c>
      <c r="H51" s="4">
        <v>15</v>
      </c>
      <c r="I51" s="4">
        <v>0</v>
      </c>
      <c r="J51" s="4">
        <v>0</v>
      </c>
      <c r="K51" s="4">
        <v>0</v>
      </c>
      <c r="L51" s="5">
        <f t="shared" si="0"/>
        <v>80</v>
      </c>
      <c r="M51" s="14" t="str">
        <f t="shared" si="1"/>
        <v>Tốt</v>
      </c>
      <c r="N51" s="4"/>
    </row>
    <row r="52" spans="1:14" ht="21" customHeight="1">
      <c r="A52" s="4">
        <v>44</v>
      </c>
      <c r="B52" s="6" t="s">
        <v>639</v>
      </c>
      <c r="C52" s="6" t="s">
        <v>408</v>
      </c>
      <c r="D52" s="4">
        <v>1154040707</v>
      </c>
      <c r="E52" s="4">
        <v>20</v>
      </c>
      <c r="F52" s="4">
        <v>25</v>
      </c>
      <c r="G52" s="4">
        <v>20</v>
      </c>
      <c r="H52" s="4">
        <v>15</v>
      </c>
      <c r="I52" s="4">
        <v>0</v>
      </c>
      <c r="J52" s="4">
        <v>0</v>
      </c>
      <c r="K52" s="4">
        <v>0</v>
      </c>
      <c r="L52" s="5">
        <f t="shared" si="0"/>
        <v>80</v>
      </c>
      <c r="M52" s="14" t="str">
        <f t="shared" si="1"/>
        <v>Tốt</v>
      </c>
      <c r="N52" s="4"/>
    </row>
    <row r="53" spans="1:14" ht="21" customHeight="1">
      <c r="A53" s="4">
        <v>45</v>
      </c>
      <c r="B53" s="6" t="s">
        <v>638</v>
      </c>
      <c r="C53" s="6" t="s">
        <v>271</v>
      </c>
      <c r="D53" s="4">
        <v>1154040701</v>
      </c>
      <c r="E53" s="4">
        <v>20</v>
      </c>
      <c r="F53" s="4">
        <v>25</v>
      </c>
      <c r="G53" s="4">
        <v>20</v>
      </c>
      <c r="H53" s="4">
        <v>15</v>
      </c>
      <c r="I53" s="4">
        <v>0</v>
      </c>
      <c r="J53" s="4">
        <v>0</v>
      </c>
      <c r="K53" s="4">
        <v>0</v>
      </c>
      <c r="L53" s="5">
        <f t="shared" si="0"/>
        <v>80</v>
      </c>
      <c r="M53" s="14" t="str">
        <f t="shared" si="1"/>
        <v>Tốt</v>
      </c>
      <c r="N53" s="4"/>
    </row>
    <row r="54" spans="1:14" ht="21" customHeight="1">
      <c r="A54" s="158">
        <v>46</v>
      </c>
      <c r="B54" s="161" t="s">
        <v>637</v>
      </c>
      <c r="C54" s="161" t="s">
        <v>102</v>
      </c>
      <c r="D54" s="158">
        <v>1154040570</v>
      </c>
      <c r="E54" s="158">
        <v>20</v>
      </c>
      <c r="F54" s="158">
        <v>25</v>
      </c>
      <c r="G54" s="158">
        <v>20</v>
      </c>
      <c r="H54" s="158">
        <v>15</v>
      </c>
      <c r="I54" s="158">
        <v>0</v>
      </c>
      <c r="J54" s="158">
        <v>0</v>
      </c>
      <c r="K54" s="158">
        <v>0</v>
      </c>
      <c r="L54" s="167">
        <f t="shared" si="0"/>
        <v>80</v>
      </c>
      <c r="M54" s="155" t="str">
        <f t="shared" si="1"/>
        <v>Tốt</v>
      </c>
      <c r="N54" s="158"/>
    </row>
    <row r="55" spans="2:13" ht="15.75">
      <c r="B55" s="16"/>
      <c r="C55" s="16"/>
      <c r="D55" s="16"/>
      <c r="E55" s="16"/>
      <c r="F55" s="16"/>
      <c r="G55" s="16"/>
      <c r="H55" s="16"/>
      <c r="I55" s="175" t="s">
        <v>189</v>
      </c>
      <c r="J55" s="175"/>
      <c r="K55" s="175"/>
      <c r="L55" s="175"/>
      <c r="M55" s="175"/>
    </row>
    <row r="56" spans="2:13" ht="15.75">
      <c r="B56" s="17" t="s">
        <v>12</v>
      </c>
      <c r="C56" s="17"/>
      <c r="D56" s="17" t="s">
        <v>190</v>
      </c>
      <c r="E56" s="17" t="s">
        <v>16</v>
      </c>
      <c r="F56" s="17"/>
      <c r="G56" s="17"/>
      <c r="H56" s="171" t="s">
        <v>13</v>
      </c>
      <c r="I56" s="171"/>
      <c r="J56" s="171" t="s">
        <v>14</v>
      </c>
      <c r="K56" s="171"/>
      <c r="L56" s="171"/>
      <c r="M56" s="17"/>
    </row>
    <row r="57" spans="2:13" ht="15.75">
      <c r="B57" s="16"/>
      <c r="C57" s="16"/>
      <c r="D57" s="16"/>
      <c r="E57" s="16"/>
      <c r="F57" s="16"/>
      <c r="G57" s="16"/>
      <c r="H57" s="16"/>
      <c r="I57" s="16"/>
      <c r="J57" s="17"/>
      <c r="K57" s="16"/>
      <c r="L57" s="17"/>
      <c r="M57" s="17"/>
    </row>
    <row r="58" spans="2:13" ht="15.75">
      <c r="B58" s="32"/>
      <c r="C58" s="32"/>
      <c r="D58" s="16"/>
      <c r="E58" s="16" t="s">
        <v>187</v>
      </c>
      <c r="F58" s="16"/>
      <c r="G58" s="16"/>
      <c r="H58" s="16" t="s">
        <v>187</v>
      </c>
      <c r="I58" s="16"/>
      <c r="J58" s="16"/>
      <c r="K58" s="16" t="s">
        <v>188</v>
      </c>
      <c r="L58" s="16"/>
      <c r="M58" s="16"/>
    </row>
    <row r="59" spans="2:13" ht="15.75">
      <c r="B59" s="33"/>
      <c r="C59" s="33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2:3" ht="15.75">
      <c r="B60" s="33"/>
      <c r="C60" s="33"/>
    </row>
    <row r="61" spans="2:3" ht="15.75">
      <c r="B61" s="33"/>
      <c r="C61" s="33"/>
    </row>
    <row r="62" spans="2:3" ht="15.75">
      <c r="B62" s="33"/>
      <c r="C62" s="33"/>
    </row>
    <row r="63" spans="2:3" ht="15.75">
      <c r="B63" s="33"/>
      <c r="C63" s="33"/>
    </row>
    <row r="64" spans="2:3" ht="15.75">
      <c r="B64" s="33"/>
      <c r="C64" s="33"/>
    </row>
    <row r="65" spans="2:3" ht="15.75">
      <c r="B65" s="33"/>
      <c r="C65" s="33"/>
    </row>
  </sheetData>
  <sheetProtection/>
  <mergeCells count="18">
    <mergeCell ref="N8:N9"/>
    <mergeCell ref="L8:L9"/>
    <mergeCell ref="M8:M9"/>
    <mergeCell ref="A2:E2"/>
    <mergeCell ref="A3:E3"/>
    <mergeCell ref="I55:M55"/>
    <mergeCell ref="K8:K9"/>
    <mergeCell ref="B8:C9"/>
    <mergeCell ref="J56:L56"/>
    <mergeCell ref="G2:M2"/>
    <mergeCell ref="G3:M3"/>
    <mergeCell ref="A5:M5"/>
    <mergeCell ref="A6:M6"/>
    <mergeCell ref="B10:C10"/>
    <mergeCell ref="H56:I56"/>
    <mergeCell ref="A8:A9"/>
    <mergeCell ref="D8:D9"/>
    <mergeCell ref="E8:J8"/>
  </mergeCells>
  <printOptions/>
  <pageMargins left="0.28" right="0.17" top="0.43" bottom="0.34" header="0.2" footer="0.2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5"/>
  <sheetViews>
    <sheetView zoomScale="90" zoomScaleNormal="90" zoomScalePageLayoutView="0" workbookViewId="0" topLeftCell="A10">
      <selection activeCell="D27" sqref="D27"/>
    </sheetView>
  </sheetViews>
  <sheetFormatPr defaultColWidth="9.140625" defaultRowHeight="12.75"/>
  <cols>
    <col min="1" max="1" width="5.57421875" style="8" customWidth="1"/>
    <col min="2" max="2" width="22.00390625" style="8" customWidth="1"/>
    <col min="3" max="3" width="12.57421875" style="8" customWidth="1"/>
    <col min="4" max="4" width="13.28125" style="8" customWidth="1"/>
    <col min="5" max="5" width="8.140625" style="8" customWidth="1"/>
    <col min="6" max="7" width="8.28125" style="8" customWidth="1"/>
    <col min="8" max="8" width="8.00390625" style="8" customWidth="1"/>
    <col min="9" max="9" width="8.57421875" style="8" customWidth="1"/>
    <col min="10" max="11" width="8.28125" style="8" customWidth="1"/>
    <col min="12" max="12" width="10.8515625" style="8" customWidth="1"/>
    <col min="13" max="13" width="15.28125" style="8" customWidth="1"/>
    <col min="14" max="14" width="11.57421875" style="8" customWidth="1"/>
    <col min="15" max="16384" width="9.140625" style="8" customWidth="1"/>
  </cols>
  <sheetData>
    <row r="1" ht="15.75">
      <c r="M1" s="9"/>
    </row>
    <row r="2" spans="1:13" ht="15.75">
      <c r="A2" s="183" t="s">
        <v>185</v>
      </c>
      <c r="B2" s="183"/>
      <c r="C2" s="183"/>
      <c r="D2" s="183"/>
      <c r="G2" s="172" t="s">
        <v>0</v>
      </c>
      <c r="H2" s="172"/>
      <c r="I2" s="172"/>
      <c r="J2" s="172"/>
      <c r="K2" s="172"/>
      <c r="L2" s="172"/>
      <c r="M2" s="172"/>
    </row>
    <row r="3" spans="1:13" ht="15.75">
      <c r="A3" s="183" t="s">
        <v>395</v>
      </c>
      <c r="B3" s="183"/>
      <c r="C3" s="183"/>
      <c r="D3" s="183"/>
      <c r="G3" s="172" t="s">
        <v>1</v>
      </c>
      <c r="H3" s="172"/>
      <c r="I3" s="172"/>
      <c r="J3" s="172"/>
      <c r="K3" s="172"/>
      <c r="L3" s="172"/>
      <c r="M3" s="172"/>
    </row>
    <row r="5" spans="1:13" ht="18.75">
      <c r="A5" s="184" t="s">
        <v>11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1:13" ht="18.75">
      <c r="A6" s="184" t="s">
        <v>29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</row>
    <row r="7" spans="1:13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4" ht="21" customHeight="1">
      <c r="A8" s="185" t="s">
        <v>2</v>
      </c>
      <c r="B8" s="185" t="s">
        <v>3</v>
      </c>
      <c r="C8" s="185"/>
      <c r="D8" s="185" t="s">
        <v>4</v>
      </c>
      <c r="E8" s="185" t="s">
        <v>10</v>
      </c>
      <c r="F8" s="185"/>
      <c r="G8" s="185"/>
      <c r="H8" s="185"/>
      <c r="I8" s="185"/>
      <c r="J8" s="185"/>
      <c r="K8" s="186" t="s">
        <v>197</v>
      </c>
      <c r="L8" s="186" t="s">
        <v>198</v>
      </c>
      <c r="M8" s="186" t="s">
        <v>199</v>
      </c>
      <c r="N8" s="181" t="s">
        <v>663</v>
      </c>
    </row>
    <row r="9" spans="1:14" s="10" customFormat="1" ht="21" customHeight="1">
      <c r="A9" s="185"/>
      <c r="B9" s="185"/>
      <c r="C9" s="185"/>
      <c r="D9" s="185"/>
      <c r="E9" s="1" t="s">
        <v>17</v>
      </c>
      <c r="F9" s="1" t="s">
        <v>18</v>
      </c>
      <c r="G9" s="1" t="s">
        <v>19</v>
      </c>
      <c r="H9" s="1" t="s">
        <v>7</v>
      </c>
      <c r="I9" s="1" t="s">
        <v>8</v>
      </c>
      <c r="J9" s="1" t="s">
        <v>9</v>
      </c>
      <c r="K9" s="185"/>
      <c r="L9" s="185"/>
      <c r="M9" s="185"/>
      <c r="N9" s="182"/>
    </row>
    <row r="10" spans="1:14" s="10" customFormat="1" ht="21" customHeight="1">
      <c r="A10" s="4">
        <v>1</v>
      </c>
      <c r="B10" s="187">
        <v>2</v>
      </c>
      <c r="C10" s="187"/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>
        <v>9</v>
      </c>
      <c r="K10" s="4">
        <v>10</v>
      </c>
      <c r="L10" s="4">
        <v>11</v>
      </c>
      <c r="M10" s="4">
        <v>12</v>
      </c>
      <c r="N10" s="1"/>
    </row>
    <row r="11" spans="1:14" ht="21" customHeight="1">
      <c r="A11" s="4">
        <v>1</v>
      </c>
      <c r="B11" s="29" t="s">
        <v>394</v>
      </c>
      <c r="C11" s="29" t="s">
        <v>41</v>
      </c>
      <c r="D11" s="4">
        <v>1154040007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31">
        <f aca="true" t="shared" si="0" ref="L11:L50">SUM(E11:K11)</f>
        <v>0</v>
      </c>
      <c r="M11" s="4" t="str">
        <f aca="true" t="shared" si="1" ref="M11:M50">IF(L11&gt;89,"Xuất sắc",IF(L11&gt;79,"Tốt",IF(L11&gt;69,"Khá",IF(L11&gt;59,"Trung bình khá",IF(L11&gt;49,"Trung bình",IF(L11&gt;29,"Yếu","Kém"))))))</f>
        <v>Kém</v>
      </c>
      <c r="N11" s="29"/>
    </row>
    <row r="12" spans="1:14" ht="21" customHeight="1">
      <c r="A12" s="4">
        <v>2</v>
      </c>
      <c r="B12" s="29" t="s">
        <v>393</v>
      </c>
      <c r="C12" s="29" t="s">
        <v>41</v>
      </c>
      <c r="D12" s="4">
        <v>1154040024</v>
      </c>
      <c r="E12" s="29">
        <v>20</v>
      </c>
      <c r="F12" s="29">
        <v>25</v>
      </c>
      <c r="G12" s="29">
        <v>16</v>
      </c>
      <c r="H12" s="29">
        <v>10</v>
      </c>
      <c r="I12" s="29">
        <v>0</v>
      </c>
      <c r="J12" s="29">
        <v>0</v>
      </c>
      <c r="K12" s="29">
        <v>0</v>
      </c>
      <c r="L12" s="31">
        <f t="shared" si="0"/>
        <v>71</v>
      </c>
      <c r="M12" s="4" t="str">
        <f t="shared" si="1"/>
        <v>Khá</v>
      </c>
      <c r="N12" s="29"/>
    </row>
    <row r="13" spans="1:14" ht="21" customHeight="1">
      <c r="A13" s="4">
        <v>3</v>
      </c>
      <c r="B13" s="29" t="s">
        <v>392</v>
      </c>
      <c r="C13" s="29" t="s">
        <v>45</v>
      </c>
      <c r="D13" s="4">
        <v>1154040066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31">
        <f t="shared" si="0"/>
        <v>0</v>
      </c>
      <c r="M13" s="4" t="str">
        <f t="shared" si="1"/>
        <v>Kém</v>
      </c>
      <c r="N13" s="29"/>
    </row>
    <row r="14" spans="1:14" ht="21" customHeight="1">
      <c r="A14" s="4">
        <v>4</v>
      </c>
      <c r="B14" s="29" t="s">
        <v>73</v>
      </c>
      <c r="C14" s="29" t="s">
        <v>45</v>
      </c>
      <c r="D14" s="4">
        <v>1154040072</v>
      </c>
      <c r="E14" s="29">
        <v>20</v>
      </c>
      <c r="F14" s="29">
        <v>25</v>
      </c>
      <c r="G14" s="29">
        <v>20</v>
      </c>
      <c r="H14" s="29">
        <v>15</v>
      </c>
      <c r="I14" s="29">
        <v>0</v>
      </c>
      <c r="J14" s="29">
        <v>0</v>
      </c>
      <c r="K14" s="29">
        <v>0</v>
      </c>
      <c r="L14" s="31">
        <f t="shared" si="0"/>
        <v>80</v>
      </c>
      <c r="M14" s="4" t="str">
        <f t="shared" si="1"/>
        <v>Tốt</v>
      </c>
      <c r="N14" s="29"/>
    </row>
    <row r="15" spans="1:14" ht="21" customHeight="1">
      <c r="A15" s="4">
        <v>5</v>
      </c>
      <c r="B15" s="29" t="s">
        <v>391</v>
      </c>
      <c r="C15" s="29" t="s">
        <v>351</v>
      </c>
      <c r="D15" s="4">
        <v>1154040101</v>
      </c>
      <c r="E15" s="29">
        <v>20</v>
      </c>
      <c r="F15" s="29">
        <v>25</v>
      </c>
      <c r="G15" s="29">
        <v>20</v>
      </c>
      <c r="H15" s="29">
        <v>10</v>
      </c>
      <c r="I15" s="29">
        <v>0</v>
      </c>
      <c r="J15" s="29">
        <v>0</v>
      </c>
      <c r="K15" s="29">
        <v>0</v>
      </c>
      <c r="L15" s="31">
        <f t="shared" si="0"/>
        <v>75</v>
      </c>
      <c r="M15" s="4" t="str">
        <f t="shared" si="1"/>
        <v>Khá</v>
      </c>
      <c r="N15" s="29"/>
    </row>
    <row r="16" spans="1:14" ht="21" customHeight="1">
      <c r="A16" s="4">
        <v>6</v>
      </c>
      <c r="B16" s="29" t="s">
        <v>390</v>
      </c>
      <c r="C16" s="29" t="s">
        <v>52</v>
      </c>
      <c r="D16" s="4">
        <v>1154040116</v>
      </c>
      <c r="E16" s="29">
        <v>20</v>
      </c>
      <c r="F16" s="29">
        <v>25</v>
      </c>
      <c r="G16" s="29">
        <v>16</v>
      </c>
      <c r="H16" s="29">
        <v>10</v>
      </c>
      <c r="I16" s="29">
        <v>0</v>
      </c>
      <c r="J16" s="29">
        <v>0</v>
      </c>
      <c r="K16" s="29">
        <v>0</v>
      </c>
      <c r="L16" s="31">
        <f t="shared" si="0"/>
        <v>71</v>
      </c>
      <c r="M16" s="4" t="str">
        <f t="shared" si="1"/>
        <v>Khá</v>
      </c>
      <c r="N16" s="29"/>
    </row>
    <row r="17" spans="1:14" ht="21" customHeight="1">
      <c r="A17" s="4">
        <v>7</v>
      </c>
      <c r="B17" s="29" t="s">
        <v>389</v>
      </c>
      <c r="C17" s="29" t="s">
        <v>52</v>
      </c>
      <c r="D17" s="4">
        <v>1154040127</v>
      </c>
      <c r="E17" s="29">
        <v>20</v>
      </c>
      <c r="F17" s="29">
        <v>25</v>
      </c>
      <c r="G17" s="29">
        <v>20</v>
      </c>
      <c r="H17" s="29">
        <v>10</v>
      </c>
      <c r="I17" s="29">
        <v>0</v>
      </c>
      <c r="J17" s="29">
        <v>0</v>
      </c>
      <c r="K17" s="29">
        <v>0</v>
      </c>
      <c r="L17" s="31">
        <f t="shared" si="0"/>
        <v>75</v>
      </c>
      <c r="M17" s="4" t="str">
        <f t="shared" si="1"/>
        <v>Khá</v>
      </c>
      <c r="N17" s="29"/>
    </row>
    <row r="18" spans="1:14" s="16" customFormat="1" ht="21" customHeight="1">
      <c r="A18" s="4">
        <v>8</v>
      </c>
      <c r="B18" s="29" t="s">
        <v>97</v>
      </c>
      <c r="C18" s="29" t="s">
        <v>67</v>
      </c>
      <c r="D18" s="4">
        <v>1154040197</v>
      </c>
      <c r="E18" s="29">
        <v>20</v>
      </c>
      <c r="F18" s="29">
        <v>25</v>
      </c>
      <c r="G18" s="29">
        <v>20</v>
      </c>
      <c r="H18" s="29">
        <v>15</v>
      </c>
      <c r="I18" s="29">
        <v>0</v>
      </c>
      <c r="J18" s="29">
        <v>0</v>
      </c>
      <c r="K18" s="29">
        <v>0</v>
      </c>
      <c r="L18" s="31">
        <f t="shared" si="0"/>
        <v>80</v>
      </c>
      <c r="M18" s="4" t="str">
        <f t="shared" si="1"/>
        <v>Tốt</v>
      </c>
      <c r="N18" s="29"/>
    </row>
    <row r="19" spans="1:14" s="17" customFormat="1" ht="21" customHeight="1">
      <c r="A19" s="4">
        <v>9</v>
      </c>
      <c r="B19" s="29" t="s">
        <v>388</v>
      </c>
      <c r="C19" s="29" t="s">
        <v>147</v>
      </c>
      <c r="D19" s="4">
        <v>1154040205</v>
      </c>
      <c r="E19" s="29">
        <v>20</v>
      </c>
      <c r="F19" s="29">
        <v>25</v>
      </c>
      <c r="G19" s="29">
        <v>17</v>
      </c>
      <c r="H19" s="29">
        <v>10</v>
      </c>
      <c r="I19" s="29">
        <v>0</v>
      </c>
      <c r="J19" s="29">
        <v>0</v>
      </c>
      <c r="K19" s="29">
        <v>0</v>
      </c>
      <c r="L19" s="31">
        <f t="shared" si="0"/>
        <v>72</v>
      </c>
      <c r="M19" s="4" t="str">
        <f t="shared" si="1"/>
        <v>Khá</v>
      </c>
      <c r="N19" s="137"/>
    </row>
    <row r="20" spans="1:14" s="16" customFormat="1" ht="21" customHeight="1">
      <c r="A20" s="4">
        <v>10</v>
      </c>
      <c r="B20" s="29" t="s">
        <v>387</v>
      </c>
      <c r="C20" s="29" t="s">
        <v>149</v>
      </c>
      <c r="D20" s="4">
        <v>1154040208</v>
      </c>
      <c r="E20" s="29">
        <v>20</v>
      </c>
      <c r="F20" s="29">
        <v>25</v>
      </c>
      <c r="G20" s="29">
        <v>17</v>
      </c>
      <c r="H20" s="29">
        <v>10</v>
      </c>
      <c r="I20" s="29">
        <v>0</v>
      </c>
      <c r="J20" s="29">
        <v>0</v>
      </c>
      <c r="K20" s="29">
        <v>0</v>
      </c>
      <c r="L20" s="31">
        <f t="shared" si="0"/>
        <v>72</v>
      </c>
      <c r="M20" s="4" t="str">
        <f t="shared" si="1"/>
        <v>Khá</v>
      </c>
      <c r="N20" s="29"/>
    </row>
    <row r="21" spans="1:14" ht="21" customHeight="1">
      <c r="A21" s="158">
        <v>11</v>
      </c>
      <c r="B21" s="159" t="s">
        <v>154</v>
      </c>
      <c r="C21" s="159" t="s">
        <v>262</v>
      </c>
      <c r="D21" s="158">
        <v>1154040216</v>
      </c>
      <c r="E21" s="159">
        <v>20</v>
      </c>
      <c r="F21" s="159">
        <v>25</v>
      </c>
      <c r="G21" s="159">
        <v>13</v>
      </c>
      <c r="H21" s="159">
        <v>15</v>
      </c>
      <c r="I21" s="159">
        <v>0</v>
      </c>
      <c r="J21" s="159">
        <v>0</v>
      </c>
      <c r="K21" s="159">
        <v>0</v>
      </c>
      <c r="L21" s="160">
        <f t="shared" si="0"/>
        <v>73</v>
      </c>
      <c r="M21" s="158" t="str">
        <f t="shared" si="1"/>
        <v>Khá</v>
      </c>
      <c r="N21" s="159"/>
    </row>
    <row r="22" spans="1:14" ht="21" customHeight="1">
      <c r="A22" s="4">
        <v>12</v>
      </c>
      <c r="B22" s="29" t="s">
        <v>386</v>
      </c>
      <c r="C22" s="29" t="s">
        <v>262</v>
      </c>
      <c r="D22" s="4">
        <v>1154040210</v>
      </c>
      <c r="E22" s="29">
        <v>18</v>
      </c>
      <c r="F22" s="29">
        <v>25</v>
      </c>
      <c r="G22" s="29">
        <v>15</v>
      </c>
      <c r="H22" s="29">
        <v>10</v>
      </c>
      <c r="I22" s="29">
        <v>0</v>
      </c>
      <c r="J22" s="29">
        <v>0</v>
      </c>
      <c r="K22" s="29">
        <v>0</v>
      </c>
      <c r="L22" s="31">
        <f t="shared" si="0"/>
        <v>68</v>
      </c>
      <c r="M22" s="4" t="str">
        <f t="shared" si="1"/>
        <v>Trung bình khá</v>
      </c>
      <c r="N22" s="29"/>
    </row>
    <row r="23" spans="1:14" ht="21" customHeight="1">
      <c r="A23" s="4">
        <v>13</v>
      </c>
      <c r="B23" s="29" t="s">
        <v>385</v>
      </c>
      <c r="C23" s="29" t="s">
        <v>352</v>
      </c>
      <c r="D23" s="4">
        <v>1154040240</v>
      </c>
      <c r="E23" s="29">
        <v>20</v>
      </c>
      <c r="F23" s="29">
        <v>25</v>
      </c>
      <c r="G23" s="29">
        <v>13</v>
      </c>
      <c r="H23" s="29">
        <v>10</v>
      </c>
      <c r="I23" s="29">
        <v>0</v>
      </c>
      <c r="J23" s="29">
        <v>0</v>
      </c>
      <c r="K23" s="29">
        <v>0</v>
      </c>
      <c r="L23" s="31">
        <f t="shared" si="0"/>
        <v>68</v>
      </c>
      <c r="M23" s="4" t="str">
        <f t="shared" si="1"/>
        <v>Trung bình khá</v>
      </c>
      <c r="N23" s="29"/>
    </row>
    <row r="24" spans="1:14" ht="21" customHeight="1">
      <c r="A24" s="4">
        <v>14</v>
      </c>
      <c r="B24" s="29" t="s">
        <v>384</v>
      </c>
      <c r="C24" s="29" t="s">
        <v>76</v>
      </c>
      <c r="D24" s="4">
        <v>1154040275</v>
      </c>
      <c r="E24" s="29">
        <v>20</v>
      </c>
      <c r="F24" s="29">
        <v>25</v>
      </c>
      <c r="G24" s="29">
        <v>20</v>
      </c>
      <c r="H24" s="29">
        <v>15</v>
      </c>
      <c r="I24" s="29">
        <v>0</v>
      </c>
      <c r="J24" s="29">
        <v>0</v>
      </c>
      <c r="K24" s="29">
        <v>0</v>
      </c>
      <c r="L24" s="31">
        <f t="shared" si="0"/>
        <v>80</v>
      </c>
      <c r="M24" s="4" t="str">
        <f t="shared" si="1"/>
        <v>Tốt</v>
      </c>
      <c r="N24" s="29"/>
    </row>
    <row r="25" spans="1:14" ht="21" customHeight="1">
      <c r="A25" s="4">
        <v>15</v>
      </c>
      <c r="B25" s="29" t="s">
        <v>668</v>
      </c>
      <c r="C25" s="29" t="s">
        <v>82</v>
      </c>
      <c r="D25" s="4">
        <v>1154040355</v>
      </c>
      <c r="E25" s="29">
        <v>20</v>
      </c>
      <c r="F25" s="29">
        <v>25</v>
      </c>
      <c r="G25" s="29">
        <v>13</v>
      </c>
      <c r="H25" s="29">
        <v>15</v>
      </c>
      <c r="I25" s="29">
        <v>0</v>
      </c>
      <c r="J25" s="29">
        <v>0</v>
      </c>
      <c r="K25" s="29">
        <v>0</v>
      </c>
      <c r="L25" s="31">
        <f t="shared" si="0"/>
        <v>73</v>
      </c>
      <c r="M25" s="4" t="str">
        <f t="shared" si="1"/>
        <v>Khá</v>
      </c>
      <c r="N25" s="29"/>
    </row>
    <row r="26" spans="1:14" ht="21" customHeight="1">
      <c r="A26" s="158">
        <v>16</v>
      </c>
      <c r="B26" s="159" t="s">
        <v>669</v>
      </c>
      <c r="C26" s="159" t="s">
        <v>86</v>
      </c>
      <c r="D26" s="158">
        <v>1154040389</v>
      </c>
      <c r="E26" s="159">
        <v>20</v>
      </c>
      <c r="F26" s="159">
        <v>25</v>
      </c>
      <c r="G26" s="159">
        <v>17</v>
      </c>
      <c r="H26" s="159">
        <v>10</v>
      </c>
      <c r="I26" s="159">
        <v>10</v>
      </c>
      <c r="J26" s="159">
        <v>0</v>
      </c>
      <c r="K26" s="159">
        <v>0</v>
      </c>
      <c r="L26" s="160">
        <f t="shared" si="0"/>
        <v>82</v>
      </c>
      <c r="M26" s="158" t="str">
        <f t="shared" si="1"/>
        <v>Tốt</v>
      </c>
      <c r="N26" s="159"/>
    </row>
    <row r="27" spans="1:14" ht="21" customHeight="1">
      <c r="A27" s="4">
        <v>17</v>
      </c>
      <c r="B27" s="29" t="s">
        <v>383</v>
      </c>
      <c r="C27" s="29" t="s">
        <v>86</v>
      </c>
      <c r="D27" s="4">
        <v>1154040390</v>
      </c>
      <c r="E27" s="29">
        <v>20</v>
      </c>
      <c r="F27" s="29">
        <v>25</v>
      </c>
      <c r="G27" s="29">
        <v>20</v>
      </c>
      <c r="H27" s="29">
        <v>10</v>
      </c>
      <c r="I27" s="29">
        <v>0</v>
      </c>
      <c r="J27" s="29">
        <v>0</v>
      </c>
      <c r="K27" s="29">
        <v>0</v>
      </c>
      <c r="L27" s="31">
        <f t="shared" si="0"/>
        <v>75</v>
      </c>
      <c r="M27" s="4" t="str">
        <f t="shared" si="1"/>
        <v>Khá</v>
      </c>
      <c r="N27" s="29"/>
    </row>
    <row r="28" spans="1:14" ht="21" customHeight="1">
      <c r="A28" s="4">
        <v>18</v>
      </c>
      <c r="B28" s="29" t="s">
        <v>382</v>
      </c>
      <c r="C28" s="29" t="s">
        <v>86</v>
      </c>
      <c r="D28" s="4">
        <v>1154040393</v>
      </c>
      <c r="E28" s="29">
        <v>20</v>
      </c>
      <c r="F28" s="29">
        <v>25</v>
      </c>
      <c r="G28" s="29">
        <v>15</v>
      </c>
      <c r="H28" s="29">
        <v>15</v>
      </c>
      <c r="I28" s="29">
        <v>0</v>
      </c>
      <c r="J28" s="29">
        <v>0</v>
      </c>
      <c r="K28" s="29">
        <v>0</v>
      </c>
      <c r="L28" s="31">
        <f t="shared" si="0"/>
        <v>75</v>
      </c>
      <c r="M28" s="4" t="str">
        <f t="shared" si="1"/>
        <v>Khá</v>
      </c>
      <c r="N28" s="29"/>
    </row>
    <row r="29" spans="1:14" ht="21" customHeight="1">
      <c r="A29" s="4">
        <v>19</v>
      </c>
      <c r="B29" s="29" t="s">
        <v>381</v>
      </c>
      <c r="C29" s="29" t="s">
        <v>353</v>
      </c>
      <c r="D29" s="4">
        <v>1154040397</v>
      </c>
      <c r="E29" s="29">
        <v>15</v>
      </c>
      <c r="F29" s="29">
        <v>25</v>
      </c>
      <c r="G29" s="29">
        <v>20</v>
      </c>
      <c r="H29" s="29">
        <v>10</v>
      </c>
      <c r="I29" s="29">
        <v>5</v>
      </c>
      <c r="J29" s="29">
        <v>0</v>
      </c>
      <c r="K29" s="29">
        <v>0</v>
      </c>
      <c r="L29" s="31">
        <f t="shared" si="0"/>
        <v>75</v>
      </c>
      <c r="M29" s="4" t="str">
        <f t="shared" si="1"/>
        <v>Khá</v>
      </c>
      <c r="N29" s="29"/>
    </row>
    <row r="30" spans="1:14" ht="21" customHeight="1">
      <c r="A30" s="4">
        <v>20</v>
      </c>
      <c r="B30" s="29" t="s">
        <v>380</v>
      </c>
      <c r="C30" s="29" t="s">
        <v>312</v>
      </c>
      <c r="D30" s="4">
        <v>1154040405</v>
      </c>
      <c r="E30" s="29">
        <v>20</v>
      </c>
      <c r="F30" s="29">
        <v>25</v>
      </c>
      <c r="G30" s="29">
        <v>20</v>
      </c>
      <c r="H30" s="29">
        <v>10</v>
      </c>
      <c r="I30" s="29">
        <v>0</v>
      </c>
      <c r="J30" s="29">
        <v>0</v>
      </c>
      <c r="K30" s="29">
        <v>0</v>
      </c>
      <c r="L30" s="31">
        <f t="shared" si="0"/>
        <v>75</v>
      </c>
      <c r="M30" s="4" t="str">
        <f t="shared" si="1"/>
        <v>Khá</v>
      </c>
      <c r="N30" s="29"/>
    </row>
    <row r="31" spans="1:14" ht="21" customHeight="1">
      <c r="A31" s="4">
        <v>21</v>
      </c>
      <c r="B31" s="29" t="s">
        <v>379</v>
      </c>
      <c r="C31" s="29" t="s">
        <v>354</v>
      </c>
      <c r="D31" s="4">
        <v>1154040413</v>
      </c>
      <c r="E31" s="29">
        <v>20</v>
      </c>
      <c r="F31" s="29">
        <v>25</v>
      </c>
      <c r="G31" s="29">
        <v>16</v>
      </c>
      <c r="H31" s="29">
        <v>15</v>
      </c>
      <c r="I31" s="29">
        <v>0</v>
      </c>
      <c r="J31" s="29">
        <v>0</v>
      </c>
      <c r="K31" s="29">
        <v>0</v>
      </c>
      <c r="L31" s="31">
        <f t="shared" si="0"/>
        <v>76</v>
      </c>
      <c r="M31" s="4" t="str">
        <f t="shared" si="1"/>
        <v>Khá</v>
      </c>
      <c r="N31" s="29"/>
    </row>
    <row r="32" spans="1:14" ht="21" customHeight="1">
      <c r="A32" s="4">
        <v>22</v>
      </c>
      <c r="B32" s="29" t="s">
        <v>378</v>
      </c>
      <c r="C32" s="29" t="s">
        <v>164</v>
      </c>
      <c r="D32" s="4">
        <v>1154040426</v>
      </c>
      <c r="E32" s="29">
        <v>20</v>
      </c>
      <c r="F32" s="29">
        <v>25</v>
      </c>
      <c r="G32" s="29">
        <v>16</v>
      </c>
      <c r="H32" s="29">
        <v>10</v>
      </c>
      <c r="I32" s="29">
        <v>0</v>
      </c>
      <c r="J32" s="29">
        <v>0</v>
      </c>
      <c r="K32" s="29">
        <v>0</v>
      </c>
      <c r="L32" s="31">
        <f t="shared" si="0"/>
        <v>71</v>
      </c>
      <c r="M32" s="4" t="str">
        <f t="shared" si="1"/>
        <v>Khá</v>
      </c>
      <c r="N32" s="29"/>
    </row>
    <row r="33" spans="1:14" ht="21" customHeight="1">
      <c r="A33" s="4">
        <v>23</v>
      </c>
      <c r="B33" s="29" t="s">
        <v>377</v>
      </c>
      <c r="C33" s="29" t="s">
        <v>314</v>
      </c>
      <c r="D33" s="4">
        <v>1154040445</v>
      </c>
      <c r="E33" s="29">
        <v>20</v>
      </c>
      <c r="F33" s="29">
        <v>25</v>
      </c>
      <c r="G33" s="29">
        <v>15</v>
      </c>
      <c r="H33" s="29">
        <v>10</v>
      </c>
      <c r="I33" s="29">
        <v>0</v>
      </c>
      <c r="J33" s="29">
        <v>0</v>
      </c>
      <c r="K33" s="29">
        <v>0</v>
      </c>
      <c r="L33" s="31">
        <f t="shared" si="0"/>
        <v>70</v>
      </c>
      <c r="M33" s="4" t="str">
        <f t="shared" si="1"/>
        <v>Khá</v>
      </c>
      <c r="N33" s="29"/>
    </row>
    <row r="34" spans="1:14" ht="21" customHeight="1">
      <c r="A34" s="4">
        <v>24</v>
      </c>
      <c r="B34" s="29" t="s">
        <v>376</v>
      </c>
      <c r="C34" s="29" t="s">
        <v>231</v>
      </c>
      <c r="D34" s="4">
        <v>1154040493</v>
      </c>
      <c r="E34" s="29">
        <v>19</v>
      </c>
      <c r="F34" s="29">
        <v>25</v>
      </c>
      <c r="G34" s="29">
        <v>15</v>
      </c>
      <c r="H34" s="29">
        <v>15</v>
      </c>
      <c r="I34" s="29">
        <v>0</v>
      </c>
      <c r="J34" s="29">
        <v>0</v>
      </c>
      <c r="K34" s="29">
        <v>0</v>
      </c>
      <c r="L34" s="31">
        <f t="shared" si="0"/>
        <v>74</v>
      </c>
      <c r="M34" s="4" t="str">
        <f t="shared" si="1"/>
        <v>Khá</v>
      </c>
      <c r="N34" s="29"/>
    </row>
    <row r="35" spans="1:14" ht="21" customHeight="1">
      <c r="A35" s="4">
        <v>25</v>
      </c>
      <c r="B35" s="29" t="s">
        <v>375</v>
      </c>
      <c r="C35" s="29" t="s">
        <v>355</v>
      </c>
      <c r="D35" s="4">
        <v>1154040529</v>
      </c>
      <c r="E35" s="29">
        <v>18</v>
      </c>
      <c r="F35" s="29">
        <v>25</v>
      </c>
      <c r="G35" s="29">
        <v>11</v>
      </c>
      <c r="H35" s="29">
        <v>10</v>
      </c>
      <c r="I35" s="29">
        <v>0</v>
      </c>
      <c r="J35" s="29">
        <v>0</v>
      </c>
      <c r="K35" s="29">
        <v>0</v>
      </c>
      <c r="L35" s="31">
        <f t="shared" si="0"/>
        <v>64</v>
      </c>
      <c r="M35" s="4" t="str">
        <f t="shared" si="1"/>
        <v>Trung bình khá</v>
      </c>
      <c r="N35" s="29"/>
    </row>
    <row r="36" spans="1:14" ht="21" customHeight="1">
      <c r="A36" s="4">
        <v>26</v>
      </c>
      <c r="B36" s="29" t="s">
        <v>374</v>
      </c>
      <c r="C36" s="29" t="s">
        <v>98</v>
      </c>
      <c r="D36" s="4">
        <v>1154040542</v>
      </c>
      <c r="E36" s="29">
        <v>20</v>
      </c>
      <c r="F36" s="29">
        <v>25</v>
      </c>
      <c r="G36" s="29">
        <v>20</v>
      </c>
      <c r="H36" s="29">
        <v>10</v>
      </c>
      <c r="I36" s="29">
        <v>0</v>
      </c>
      <c r="J36" s="29">
        <v>0</v>
      </c>
      <c r="K36" s="29">
        <v>0</v>
      </c>
      <c r="L36" s="31">
        <f t="shared" si="0"/>
        <v>75</v>
      </c>
      <c r="M36" s="4" t="str">
        <f t="shared" si="1"/>
        <v>Khá</v>
      </c>
      <c r="N36" s="29"/>
    </row>
    <row r="37" spans="1:14" ht="21" customHeight="1">
      <c r="A37" s="4">
        <v>27</v>
      </c>
      <c r="B37" s="29" t="s">
        <v>373</v>
      </c>
      <c r="C37" s="29" t="s">
        <v>356</v>
      </c>
      <c r="D37" s="4">
        <v>1154040565</v>
      </c>
      <c r="E37" s="29">
        <v>20</v>
      </c>
      <c r="F37" s="29">
        <v>25</v>
      </c>
      <c r="G37" s="29">
        <v>20</v>
      </c>
      <c r="H37" s="29">
        <v>10</v>
      </c>
      <c r="I37" s="29">
        <v>10</v>
      </c>
      <c r="J37" s="29">
        <v>0</v>
      </c>
      <c r="K37" s="29">
        <v>0</v>
      </c>
      <c r="L37" s="31">
        <f t="shared" si="0"/>
        <v>85</v>
      </c>
      <c r="M37" s="4" t="str">
        <f t="shared" si="1"/>
        <v>Tốt</v>
      </c>
      <c r="N37" s="29"/>
    </row>
    <row r="38" spans="1:14" ht="21" customHeight="1">
      <c r="A38" s="4">
        <v>28</v>
      </c>
      <c r="B38" s="29" t="s">
        <v>372</v>
      </c>
      <c r="C38" s="29" t="s">
        <v>104</v>
      </c>
      <c r="D38" s="4">
        <v>1154040587</v>
      </c>
      <c r="E38" s="29">
        <v>20</v>
      </c>
      <c r="F38" s="29">
        <v>25</v>
      </c>
      <c r="G38" s="29">
        <v>11</v>
      </c>
      <c r="H38" s="29">
        <v>10</v>
      </c>
      <c r="I38" s="29">
        <v>10</v>
      </c>
      <c r="J38" s="29">
        <v>0</v>
      </c>
      <c r="K38" s="29">
        <v>0</v>
      </c>
      <c r="L38" s="31">
        <f t="shared" si="0"/>
        <v>76</v>
      </c>
      <c r="M38" s="4" t="str">
        <f t="shared" si="1"/>
        <v>Khá</v>
      </c>
      <c r="N38" s="29"/>
    </row>
    <row r="39" spans="1:14" ht="21" customHeight="1">
      <c r="A39" s="4">
        <v>29</v>
      </c>
      <c r="B39" s="29" t="s">
        <v>371</v>
      </c>
      <c r="C39" s="29" t="s">
        <v>104</v>
      </c>
      <c r="D39" s="4">
        <v>1154040590</v>
      </c>
      <c r="E39" s="29">
        <v>20</v>
      </c>
      <c r="F39" s="29">
        <v>25</v>
      </c>
      <c r="G39" s="29">
        <v>20</v>
      </c>
      <c r="H39" s="29">
        <v>15</v>
      </c>
      <c r="I39" s="29">
        <v>0</v>
      </c>
      <c r="J39" s="29">
        <v>0</v>
      </c>
      <c r="K39" s="29">
        <v>0</v>
      </c>
      <c r="L39" s="31">
        <f t="shared" si="0"/>
        <v>80</v>
      </c>
      <c r="M39" s="4" t="str">
        <f t="shared" si="1"/>
        <v>Tốt</v>
      </c>
      <c r="N39" s="29"/>
    </row>
    <row r="40" spans="1:14" ht="21" customHeight="1">
      <c r="A40" s="4">
        <v>30</v>
      </c>
      <c r="B40" s="29" t="s">
        <v>370</v>
      </c>
      <c r="C40" s="29" t="s">
        <v>108</v>
      </c>
      <c r="D40" s="4">
        <v>1154040615</v>
      </c>
      <c r="E40" s="29">
        <v>20</v>
      </c>
      <c r="F40" s="29">
        <v>25</v>
      </c>
      <c r="G40" s="29">
        <v>17</v>
      </c>
      <c r="H40" s="29">
        <v>10</v>
      </c>
      <c r="I40" s="29">
        <v>0</v>
      </c>
      <c r="J40" s="29">
        <v>0</v>
      </c>
      <c r="K40" s="29">
        <v>0</v>
      </c>
      <c r="L40" s="31">
        <f t="shared" si="0"/>
        <v>72</v>
      </c>
      <c r="M40" s="4" t="str">
        <f t="shared" si="1"/>
        <v>Khá</v>
      </c>
      <c r="N40" s="29"/>
    </row>
    <row r="41" spans="1:14" ht="21" customHeight="1">
      <c r="A41" s="4">
        <v>31</v>
      </c>
      <c r="B41" s="29" t="s">
        <v>369</v>
      </c>
      <c r="C41" s="29" t="s">
        <v>173</v>
      </c>
      <c r="D41" s="4">
        <v>1154040623</v>
      </c>
      <c r="E41" s="29">
        <v>20</v>
      </c>
      <c r="F41" s="29">
        <v>25</v>
      </c>
      <c r="G41" s="29">
        <v>15</v>
      </c>
      <c r="H41" s="29">
        <v>10</v>
      </c>
      <c r="I41" s="29">
        <v>0</v>
      </c>
      <c r="J41" s="29">
        <v>0</v>
      </c>
      <c r="K41" s="29">
        <v>0</v>
      </c>
      <c r="L41" s="31">
        <f t="shared" si="0"/>
        <v>70</v>
      </c>
      <c r="M41" s="4" t="str">
        <f t="shared" si="1"/>
        <v>Khá</v>
      </c>
      <c r="N41" s="29"/>
    </row>
    <row r="42" spans="1:14" ht="21" customHeight="1">
      <c r="A42" s="4">
        <v>32</v>
      </c>
      <c r="B42" s="29" t="s">
        <v>368</v>
      </c>
      <c r="C42" s="29" t="s">
        <v>173</v>
      </c>
      <c r="D42" s="4">
        <v>1154040625</v>
      </c>
      <c r="E42" s="29">
        <v>20</v>
      </c>
      <c r="F42" s="29">
        <v>25</v>
      </c>
      <c r="G42" s="29">
        <v>20</v>
      </c>
      <c r="H42" s="29">
        <v>10</v>
      </c>
      <c r="I42" s="29">
        <v>0</v>
      </c>
      <c r="J42" s="29">
        <v>0</v>
      </c>
      <c r="K42" s="29">
        <v>0</v>
      </c>
      <c r="L42" s="31">
        <f t="shared" si="0"/>
        <v>75</v>
      </c>
      <c r="M42" s="4" t="str">
        <f t="shared" si="1"/>
        <v>Khá</v>
      </c>
      <c r="N42" s="29"/>
    </row>
    <row r="43" spans="1:14" ht="21" customHeight="1">
      <c r="A43" s="4">
        <v>33</v>
      </c>
      <c r="B43" s="29" t="s">
        <v>367</v>
      </c>
      <c r="C43" s="29" t="s">
        <v>173</v>
      </c>
      <c r="D43" s="4">
        <v>1154040626</v>
      </c>
      <c r="E43" s="29">
        <v>18</v>
      </c>
      <c r="F43" s="29">
        <v>25</v>
      </c>
      <c r="G43" s="29">
        <v>20</v>
      </c>
      <c r="H43" s="29">
        <v>15</v>
      </c>
      <c r="I43" s="29">
        <v>10</v>
      </c>
      <c r="J43" s="29">
        <v>0</v>
      </c>
      <c r="K43" s="29">
        <v>0</v>
      </c>
      <c r="L43" s="31">
        <f t="shared" si="0"/>
        <v>88</v>
      </c>
      <c r="M43" s="4" t="str">
        <f t="shared" si="1"/>
        <v>Tốt</v>
      </c>
      <c r="N43" s="29"/>
    </row>
    <row r="44" spans="1:14" ht="21" customHeight="1">
      <c r="A44" s="4">
        <v>34</v>
      </c>
      <c r="B44" s="29" t="s">
        <v>366</v>
      </c>
      <c r="C44" s="29" t="s">
        <v>173</v>
      </c>
      <c r="D44" s="4">
        <v>1154040629</v>
      </c>
      <c r="E44" s="29">
        <v>20</v>
      </c>
      <c r="F44" s="29">
        <v>25</v>
      </c>
      <c r="G44" s="29">
        <v>15</v>
      </c>
      <c r="H44" s="29">
        <v>10</v>
      </c>
      <c r="I44" s="29">
        <v>0</v>
      </c>
      <c r="J44" s="29">
        <v>0</v>
      </c>
      <c r="K44" s="29">
        <v>0</v>
      </c>
      <c r="L44" s="31">
        <f t="shared" si="0"/>
        <v>70</v>
      </c>
      <c r="M44" s="4" t="str">
        <f t="shared" si="1"/>
        <v>Khá</v>
      </c>
      <c r="N44" s="29"/>
    </row>
    <row r="45" spans="1:14" ht="21" customHeight="1">
      <c r="A45" s="4">
        <v>35</v>
      </c>
      <c r="B45" s="29" t="s">
        <v>365</v>
      </c>
      <c r="C45" s="29" t="s">
        <v>113</v>
      </c>
      <c r="D45" s="4">
        <v>1154040638</v>
      </c>
      <c r="E45" s="29">
        <v>20</v>
      </c>
      <c r="F45" s="29">
        <v>25</v>
      </c>
      <c r="G45" s="29">
        <v>20</v>
      </c>
      <c r="H45" s="29">
        <v>10</v>
      </c>
      <c r="I45" s="29">
        <v>8</v>
      </c>
      <c r="J45" s="29">
        <v>0</v>
      </c>
      <c r="K45" s="29">
        <v>0</v>
      </c>
      <c r="L45" s="31">
        <f t="shared" si="0"/>
        <v>83</v>
      </c>
      <c r="M45" s="4" t="str">
        <f t="shared" si="1"/>
        <v>Tốt</v>
      </c>
      <c r="N45" s="29"/>
    </row>
    <row r="46" spans="1:14" ht="21" customHeight="1">
      <c r="A46" s="4">
        <v>36</v>
      </c>
      <c r="B46" s="29" t="s">
        <v>364</v>
      </c>
      <c r="C46" s="29" t="s">
        <v>113</v>
      </c>
      <c r="D46" s="4">
        <v>1154040643</v>
      </c>
      <c r="E46" s="29">
        <v>20</v>
      </c>
      <c r="F46" s="29">
        <v>25</v>
      </c>
      <c r="G46" s="29">
        <v>17</v>
      </c>
      <c r="H46" s="29">
        <v>15</v>
      </c>
      <c r="I46" s="29">
        <v>0</v>
      </c>
      <c r="J46" s="29">
        <v>0</v>
      </c>
      <c r="K46" s="29">
        <v>0</v>
      </c>
      <c r="L46" s="31">
        <f t="shared" si="0"/>
        <v>77</v>
      </c>
      <c r="M46" s="4" t="str">
        <f t="shared" si="1"/>
        <v>Khá</v>
      </c>
      <c r="N46" s="29"/>
    </row>
    <row r="47" spans="1:14" ht="21" customHeight="1">
      <c r="A47" s="4">
        <v>37</v>
      </c>
      <c r="B47" s="29" t="s">
        <v>363</v>
      </c>
      <c r="C47" s="29" t="s">
        <v>357</v>
      </c>
      <c r="D47" s="4">
        <v>1154040636</v>
      </c>
      <c r="E47" s="29">
        <v>18</v>
      </c>
      <c r="F47" s="29">
        <v>25</v>
      </c>
      <c r="G47" s="29">
        <v>16</v>
      </c>
      <c r="H47" s="29">
        <v>10</v>
      </c>
      <c r="I47" s="29">
        <v>0</v>
      </c>
      <c r="J47" s="29">
        <v>0</v>
      </c>
      <c r="K47" s="29">
        <v>0</v>
      </c>
      <c r="L47" s="31">
        <f t="shared" si="0"/>
        <v>69</v>
      </c>
      <c r="M47" s="4" t="str">
        <f t="shared" si="1"/>
        <v>Trung bình khá</v>
      </c>
      <c r="N47" s="29"/>
    </row>
    <row r="48" spans="1:14" ht="21" customHeight="1">
      <c r="A48" s="4">
        <v>38</v>
      </c>
      <c r="B48" s="29" t="s">
        <v>61</v>
      </c>
      <c r="C48" s="29" t="s">
        <v>358</v>
      </c>
      <c r="D48" s="4">
        <v>1154040656</v>
      </c>
      <c r="E48" s="29">
        <v>20</v>
      </c>
      <c r="F48" s="29">
        <v>25</v>
      </c>
      <c r="G48" s="29">
        <v>15</v>
      </c>
      <c r="H48" s="29">
        <v>10</v>
      </c>
      <c r="I48" s="29">
        <v>0</v>
      </c>
      <c r="J48" s="29">
        <v>0</v>
      </c>
      <c r="K48" s="29">
        <v>0</v>
      </c>
      <c r="L48" s="31">
        <f t="shared" si="0"/>
        <v>70</v>
      </c>
      <c r="M48" s="4" t="str">
        <f t="shared" si="1"/>
        <v>Khá</v>
      </c>
      <c r="N48" s="29"/>
    </row>
    <row r="49" spans="1:14" ht="21" customHeight="1">
      <c r="A49" s="4">
        <v>39</v>
      </c>
      <c r="B49" s="29" t="s">
        <v>362</v>
      </c>
      <c r="C49" s="29" t="s">
        <v>359</v>
      </c>
      <c r="D49" s="4">
        <v>1154040651</v>
      </c>
      <c r="E49" s="29">
        <v>20</v>
      </c>
      <c r="F49" s="29">
        <v>25</v>
      </c>
      <c r="G49" s="29">
        <v>12</v>
      </c>
      <c r="H49" s="29">
        <v>15</v>
      </c>
      <c r="I49" s="29">
        <v>0</v>
      </c>
      <c r="J49" s="29">
        <v>0</v>
      </c>
      <c r="K49" s="29">
        <v>0</v>
      </c>
      <c r="L49" s="31">
        <f t="shared" si="0"/>
        <v>72</v>
      </c>
      <c r="M49" s="4" t="str">
        <f t="shared" si="1"/>
        <v>Khá</v>
      </c>
      <c r="N49" s="29"/>
    </row>
    <row r="50" spans="1:14" ht="21" customHeight="1">
      <c r="A50" s="4">
        <v>40</v>
      </c>
      <c r="B50" s="29" t="s">
        <v>361</v>
      </c>
      <c r="C50" s="29" t="s">
        <v>360</v>
      </c>
      <c r="D50" s="4">
        <v>1154040685</v>
      </c>
      <c r="E50" s="29">
        <v>20</v>
      </c>
      <c r="F50" s="29">
        <v>25</v>
      </c>
      <c r="G50" s="29">
        <v>15</v>
      </c>
      <c r="H50" s="29">
        <v>10</v>
      </c>
      <c r="I50" s="29">
        <v>0</v>
      </c>
      <c r="J50" s="29">
        <v>0</v>
      </c>
      <c r="K50" s="29">
        <v>0</v>
      </c>
      <c r="L50" s="31">
        <f t="shared" si="0"/>
        <v>70</v>
      </c>
      <c r="M50" s="4" t="str">
        <f t="shared" si="1"/>
        <v>Khá</v>
      </c>
      <c r="N50" s="29"/>
    </row>
    <row r="51" spans="2:13" ht="15.75">
      <c r="B51" s="16"/>
      <c r="C51" s="16"/>
      <c r="D51" s="16"/>
      <c r="E51" s="16"/>
      <c r="F51" s="16"/>
      <c r="G51" s="16"/>
      <c r="H51" s="175" t="s">
        <v>186</v>
      </c>
      <c r="I51" s="175"/>
      <c r="J51" s="175"/>
      <c r="K51" s="175"/>
      <c r="L51" s="175"/>
      <c r="M51" s="18"/>
    </row>
    <row r="52" spans="2:13" ht="15.75">
      <c r="B52" s="17" t="s">
        <v>12</v>
      </c>
      <c r="C52" s="17"/>
      <c r="D52" s="17"/>
      <c r="E52" s="17" t="s">
        <v>16</v>
      </c>
      <c r="F52" s="17"/>
      <c r="G52" s="17"/>
      <c r="H52" s="19" t="s">
        <v>13</v>
      </c>
      <c r="I52" s="17"/>
      <c r="J52" s="171" t="s">
        <v>14</v>
      </c>
      <c r="K52" s="171"/>
      <c r="L52" s="171"/>
      <c r="M52" s="17"/>
    </row>
    <row r="53" spans="5:9" ht="15.75">
      <c r="E53" s="172"/>
      <c r="F53" s="172"/>
      <c r="G53" s="172"/>
      <c r="H53" s="172"/>
      <c r="I53" s="172"/>
    </row>
    <row r="54" spans="2:13" ht="15.75">
      <c r="B54" s="17"/>
      <c r="C54" s="17"/>
      <c r="D54" s="17"/>
      <c r="E54" s="17"/>
      <c r="F54" s="17"/>
      <c r="G54" s="17"/>
      <c r="H54" s="19"/>
      <c r="I54" s="17"/>
      <c r="J54" s="171"/>
      <c r="K54" s="171"/>
      <c r="L54" s="171"/>
      <c r="M54" s="17"/>
    </row>
    <row r="55" spans="5:9" ht="15.75">
      <c r="E55" s="172"/>
      <c r="F55" s="172"/>
      <c r="G55" s="172"/>
      <c r="H55" s="172"/>
      <c r="I55" s="172"/>
    </row>
    <row r="61" spans="9:13" ht="15.75">
      <c r="I61" s="16"/>
      <c r="J61" s="16"/>
      <c r="K61" s="16"/>
      <c r="L61" s="16"/>
      <c r="M61" s="16"/>
    </row>
    <row r="62" spans="2:13" ht="15.75">
      <c r="B62" s="16"/>
      <c r="C62" s="16"/>
      <c r="D62" s="16"/>
      <c r="E62" s="16"/>
      <c r="F62" s="16"/>
      <c r="G62" s="16"/>
      <c r="H62" s="16"/>
      <c r="I62" s="175"/>
      <c r="J62" s="175"/>
      <c r="K62" s="175"/>
      <c r="L62" s="175"/>
      <c r="M62" s="175"/>
    </row>
    <row r="63" spans="2:13" ht="15.75">
      <c r="B63" s="17"/>
      <c r="C63" s="17"/>
      <c r="D63" s="17"/>
      <c r="E63" s="17"/>
      <c r="F63" s="17"/>
      <c r="G63" s="17"/>
      <c r="H63" s="19"/>
      <c r="I63" s="17"/>
      <c r="J63" s="171"/>
      <c r="K63" s="171"/>
      <c r="L63" s="171"/>
      <c r="M63" s="17"/>
    </row>
    <row r="68" spans="2:6" ht="15.75">
      <c r="B68" s="32"/>
      <c r="C68" s="32"/>
      <c r="D68" s="16"/>
      <c r="E68" s="16"/>
      <c r="F68" s="16"/>
    </row>
    <row r="69" spans="2:6" ht="15.75">
      <c r="B69" s="33"/>
      <c r="C69" s="33"/>
      <c r="D69" s="16"/>
      <c r="E69" s="16"/>
      <c r="F69" s="16"/>
    </row>
    <row r="70" spans="2:3" ht="15.75">
      <c r="B70" s="33"/>
      <c r="C70" s="33"/>
    </row>
    <row r="71" spans="2:3" ht="15.75">
      <c r="B71" s="33"/>
      <c r="C71" s="33"/>
    </row>
    <row r="72" spans="2:3" ht="15.75">
      <c r="B72" s="33"/>
      <c r="C72" s="33"/>
    </row>
    <row r="73" spans="2:3" ht="15.75">
      <c r="B73" s="33"/>
      <c r="C73" s="33"/>
    </row>
    <row r="74" spans="2:3" ht="15.75">
      <c r="B74" s="33"/>
      <c r="C74" s="33"/>
    </row>
    <row r="75" spans="2:3" ht="15.75">
      <c r="B75" s="33"/>
      <c r="C75" s="33"/>
    </row>
  </sheetData>
  <sheetProtection/>
  <mergeCells count="22">
    <mergeCell ref="N8:N9"/>
    <mergeCell ref="A3:D3"/>
    <mergeCell ref="B10:C10"/>
    <mergeCell ref="A2:D2"/>
    <mergeCell ref="G2:M2"/>
    <mergeCell ref="G3:M3"/>
    <mergeCell ref="A5:M5"/>
    <mergeCell ref="A6:M6"/>
    <mergeCell ref="A8:A9"/>
    <mergeCell ref="B8:C9"/>
    <mergeCell ref="J63:L63"/>
    <mergeCell ref="L8:L9"/>
    <mergeCell ref="M8:M9"/>
    <mergeCell ref="H51:L51"/>
    <mergeCell ref="J52:L52"/>
    <mergeCell ref="E53:I53"/>
    <mergeCell ref="J54:L54"/>
    <mergeCell ref="E55:I55"/>
    <mergeCell ref="D8:D9"/>
    <mergeCell ref="E8:J8"/>
    <mergeCell ref="K8:K9"/>
    <mergeCell ref="I62:M62"/>
  </mergeCells>
  <printOptions/>
  <pageMargins left="0.43" right="0.11" top="0.43" bottom="0.02" header="0.21" footer="0.0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19">
      <selection activeCell="M39" sqref="M39"/>
    </sheetView>
  </sheetViews>
  <sheetFormatPr defaultColWidth="9.140625" defaultRowHeight="12.75"/>
  <cols>
    <col min="1" max="1" width="5.57421875" style="8" customWidth="1"/>
    <col min="2" max="2" width="28.57421875" style="8" customWidth="1"/>
    <col min="3" max="3" width="12.140625" style="8" customWidth="1"/>
    <col min="4" max="4" width="14.57421875" style="8" customWidth="1"/>
    <col min="5" max="10" width="8.421875" style="8" customWidth="1"/>
    <col min="11" max="11" width="9.140625" style="8" customWidth="1"/>
    <col min="12" max="12" width="9.7109375" style="8" customWidth="1"/>
    <col min="13" max="13" width="11.28125" style="11" customWidth="1"/>
    <col min="14" max="14" width="13.140625" style="8" customWidth="1"/>
    <col min="15" max="16384" width="9.140625" style="8" customWidth="1"/>
  </cols>
  <sheetData>
    <row r="1" ht="15.75">
      <c r="M1" s="116"/>
    </row>
    <row r="2" spans="1:13" ht="15.75">
      <c r="A2" s="183" t="s">
        <v>24</v>
      </c>
      <c r="B2" s="183"/>
      <c r="C2" s="183"/>
      <c r="D2" s="183"/>
      <c r="G2" s="172" t="s">
        <v>0</v>
      </c>
      <c r="H2" s="172"/>
      <c r="I2" s="172"/>
      <c r="J2" s="172"/>
      <c r="K2" s="172"/>
      <c r="L2" s="172"/>
      <c r="M2" s="172"/>
    </row>
    <row r="3" spans="2:13" ht="15.75">
      <c r="B3" s="10" t="s">
        <v>396</v>
      </c>
      <c r="C3" s="10"/>
      <c r="G3" s="172" t="s">
        <v>1</v>
      </c>
      <c r="H3" s="172"/>
      <c r="I3" s="172"/>
      <c r="J3" s="172"/>
      <c r="K3" s="172"/>
      <c r="L3" s="172"/>
      <c r="M3" s="172"/>
    </row>
    <row r="5" spans="1:13" ht="18.75">
      <c r="A5" s="184" t="s">
        <v>11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1:13" ht="18.75">
      <c r="A6" s="184" t="s">
        <v>25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</row>
    <row r="7" spans="1:13" ht="15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4" ht="21" customHeight="1">
      <c r="A8" s="185" t="s">
        <v>2</v>
      </c>
      <c r="B8" s="185" t="s">
        <v>3</v>
      </c>
      <c r="C8" s="185"/>
      <c r="D8" s="185" t="s">
        <v>4</v>
      </c>
      <c r="E8" s="185" t="s">
        <v>10</v>
      </c>
      <c r="F8" s="189"/>
      <c r="G8" s="189"/>
      <c r="H8" s="189"/>
      <c r="I8" s="189"/>
      <c r="J8" s="189"/>
      <c r="K8" s="186" t="s">
        <v>197</v>
      </c>
      <c r="L8" s="186" t="s">
        <v>198</v>
      </c>
      <c r="M8" s="186" t="s">
        <v>199</v>
      </c>
      <c r="N8" s="181" t="s">
        <v>662</v>
      </c>
    </row>
    <row r="9" spans="1:14" s="10" customFormat="1" ht="21" customHeight="1">
      <c r="A9" s="189"/>
      <c r="B9" s="185"/>
      <c r="C9" s="185"/>
      <c r="D9" s="189"/>
      <c r="E9" s="1" t="s">
        <v>17</v>
      </c>
      <c r="F9" s="1" t="s">
        <v>18</v>
      </c>
      <c r="G9" s="1" t="s">
        <v>19</v>
      </c>
      <c r="H9" s="1" t="s">
        <v>7</v>
      </c>
      <c r="I9" s="1" t="s">
        <v>8</v>
      </c>
      <c r="J9" s="1" t="s">
        <v>9</v>
      </c>
      <c r="K9" s="189"/>
      <c r="L9" s="189"/>
      <c r="M9" s="190"/>
      <c r="N9" s="182"/>
    </row>
    <row r="10" spans="1:14" ht="21" customHeight="1">
      <c r="A10" s="4">
        <v>1</v>
      </c>
      <c r="B10" s="187">
        <v>2</v>
      </c>
      <c r="C10" s="187"/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>
        <v>9</v>
      </c>
      <c r="K10" s="4">
        <v>10</v>
      </c>
      <c r="L10" s="4">
        <v>11</v>
      </c>
      <c r="M10" s="4">
        <v>12</v>
      </c>
      <c r="N10" s="29"/>
    </row>
    <row r="11" spans="1:14" ht="21" customHeight="1">
      <c r="A11" s="4">
        <v>1</v>
      </c>
      <c r="B11" s="29" t="s">
        <v>670</v>
      </c>
      <c r="C11" s="29" t="s">
        <v>310</v>
      </c>
      <c r="D11" s="29">
        <v>1154040054</v>
      </c>
      <c r="E11" s="29">
        <v>20</v>
      </c>
      <c r="F11" s="29">
        <v>25</v>
      </c>
      <c r="G11" s="29">
        <v>20</v>
      </c>
      <c r="H11" s="29">
        <v>15</v>
      </c>
      <c r="I11" s="29">
        <v>0</v>
      </c>
      <c r="J11" s="29">
        <v>0</v>
      </c>
      <c r="K11" s="29">
        <v>0</v>
      </c>
      <c r="L11" s="29">
        <f aca="true" t="shared" si="0" ref="L11:L22">SUM(E11:K11)</f>
        <v>80</v>
      </c>
      <c r="M11" s="4" t="str">
        <f aca="true" t="shared" si="1" ref="M11:M53">IF(L11&gt;89,"Xuất sắc",IF(L11&gt;79,"Tốt",IF(L11&gt;69,"Khá",IF(L11&gt;59,"Trung bình khá",IF(L11&gt;49,"Trung bình",IF(L11&gt;29,"Yếu","Kém"))))))</f>
        <v>Tốt</v>
      </c>
      <c r="N11" s="29"/>
    </row>
    <row r="12" spans="1:14" ht="21" customHeight="1">
      <c r="A12" s="4">
        <v>2</v>
      </c>
      <c r="B12" s="29" t="s">
        <v>420</v>
      </c>
      <c r="C12" s="29" t="s">
        <v>205</v>
      </c>
      <c r="D12" s="29">
        <v>1154040059</v>
      </c>
      <c r="E12" s="29">
        <v>20</v>
      </c>
      <c r="F12" s="29">
        <v>25</v>
      </c>
      <c r="G12" s="29">
        <v>20</v>
      </c>
      <c r="H12" s="29">
        <v>15</v>
      </c>
      <c r="I12" s="29">
        <v>0</v>
      </c>
      <c r="J12" s="29">
        <v>0</v>
      </c>
      <c r="K12" s="29">
        <v>0</v>
      </c>
      <c r="L12" s="31">
        <f t="shared" si="0"/>
        <v>80</v>
      </c>
      <c r="M12" s="4" t="str">
        <f t="shared" si="1"/>
        <v>Tốt</v>
      </c>
      <c r="N12" s="29"/>
    </row>
    <row r="13" spans="1:14" ht="21" customHeight="1">
      <c r="A13" s="4">
        <v>3</v>
      </c>
      <c r="B13" s="29" t="s">
        <v>418</v>
      </c>
      <c r="C13" s="29" t="s">
        <v>205</v>
      </c>
      <c r="D13" s="29">
        <v>1154040058</v>
      </c>
      <c r="E13" s="29">
        <v>20</v>
      </c>
      <c r="F13" s="29">
        <v>25</v>
      </c>
      <c r="G13" s="29">
        <v>20</v>
      </c>
      <c r="H13" s="29">
        <v>15</v>
      </c>
      <c r="I13" s="29">
        <v>0</v>
      </c>
      <c r="J13" s="29">
        <v>0</v>
      </c>
      <c r="K13" s="29">
        <v>0</v>
      </c>
      <c r="L13" s="31">
        <f t="shared" si="0"/>
        <v>80</v>
      </c>
      <c r="M13" s="4" t="str">
        <f t="shared" si="1"/>
        <v>Tốt</v>
      </c>
      <c r="N13" s="29"/>
    </row>
    <row r="14" spans="1:14" ht="21" customHeight="1">
      <c r="A14" s="4">
        <v>4</v>
      </c>
      <c r="B14" s="29" t="s">
        <v>671</v>
      </c>
      <c r="C14" s="29" t="s">
        <v>404</v>
      </c>
      <c r="D14" s="29">
        <v>1154040106</v>
      </c>
      <c r="E14" s="29">
        <v>20</v>
      </c>
      <c r="F14" s="29">
        <v>25</v>
      </c>
      <c r="G14" s="29">
        <v>16</v>
      </c>
      <c r="H14" s="29">
        <v>15</v>
      </c>
      <c r="I14" s="29">
        <v>0</v>
      </c>
      <c r="J14" s="29">
        <v>0</v>
      </c>
      <c r="K14" s="29">
        <v>0</v>
      </c>
      <c r="L14" s="31">
        <f t="shared" si="0"/>
        <v>76</v>
      </c>
      <c r="M14" s="4" t="str">
        <f t="shared" si="1"/>
        <v>Khá</v>
      </c>
      <c r="N14" s="29"/>
    </row>
    <row r="15" spans="1:14" ht="21" customHeight="1">
      <c r="A15" s="4">
        <v>5</v>
      </c>
      <c r="B15" s="29" t="s">
        <v>424</v>
      </c>
      <c r="C15" s="29" t="s">
        <v>52</v>
      </c>
      <c r="D15" s="29">
        <v>1154040129</v>
      </c>
      <c r="E15" s="29">
        <v>20</v>
      </c>
      <c r="F15" s="29">
        <v>25</v>
      </c>
      <c r="G15" s="29">
        <v>15</v>
      </c>
      <c r="H15" s="29">
        <v>20</v>
      </c>
      <c r="I15" s="29">
        <v>0</v>
      </c>
      <c r="J15" s="29">
        <v>0</v>
      </c>
      <c r="K15" s="29">
        <v>0</v>
      </c>
      <c r="L15" s="31">
        <f t="shared" si="0"/>
        <v>80</v>
      </c>
      <c r="M15" s="4" t="str">
        <f t="shared" si="1"/>
        <v>Tốt</v>
      </c>
      <c r="N15" s="29"/>
    </row>
    <row r="16" spans="1:14" ht="21" customHeight="1">
      <c r="A16" s="4">
        <v>6</v>
      </c>
      <c r="B16" s="29" t="s">
        <v>433</v>
      </c>
      <c r="C16" s="29" t="s">
        <v>397</v>
      </c>
      <c r="D16" s="29">
        <v>1154040134</v>
      </c>
      <c r="E16" s="29">
        <v>20</v>
      </c>
      <c r="F16" s="29">
        <v>25</v>
      </c>
      <c r="G16" s="29">
        <v>15</v>
      </c>
      <c r="H16" s="29">
        <v>15</v>
      </c>
      <c r="I16" s="29">
        <v>10</v>
      </c>
      <c r="J16" s="29">
        <v>0</v>
      </c>
      <c r="K16" s="29">
        <v>0</v>
      </c>
      <c r="L16" s="31">
        <f t="shared" si="0"/>
        <v>85</v>
      </c>
      <c r="M16" s="4" t="str">
        <f t="shared" si="1"/>
        <v>Tốt</v>
      </c>
      <c r="N16" s="29"/>
    </row>
    <row r="17" spans="1:14" s="16" customFormat="1" ht="21" customHeight="1">
      <c r="A17" s="4">
        <v>7</v>
      </c>
      <c r="B17" s="29" t="s">
        <v>441</v>
      </c>
      <c r="C17" s="29" t="s">
        <v>58</v>
      </c>
      <c r="D17" s="29">
        <v>1154040148</v>
      </c>
      <c r="E17" s="29">
        <v>20</v>
      </c>
      <c r="F17" s="29">
        <v>25</v>
      </c>
      <c r="G17" s="29">
        <v>20</v>
      </c>
      <c r="H17" s="29">
        <v>15</v>
      </c>
      <c r="I17" s="29">
        <v>0</v>
      </c>
      <c r="J17" s="29">
        <v>0</v>
      </c>
      <c r="K17" s="29">
        <v>0</v>
      </c>
      <c r="L17" s="31">
        <f t="shared" si="0"/>
        <v>80</v>
      </c>
      <c r="M17" s="4" t="str">
        <f t="shared" si="1"/>
        <v>Tốt</v>
      </c>
      <c r="N17" s="29"/>
    </row>
    <row r="18" spans="1:14" s="16" customFormat="1" ht="21" customHeight="1">
      <c r="A18" s="4">
        <v>8</v>
      </c>
      <c r="B18" s="29" t="s">
        <v>411</v>
      </c>
      <c r="C18" s="29" t="s">
        <v>410</v>
      </c>
      <c r="D18" s="29">
        <v>1154040167</v>
      </c>
      <c r="E18" s="29">
        <v>20</v>
      </c>
      <c r="F18" s="29">
        <v>25</v>
      </c>
      <c r="G18" s="29">
        <v>20</v>
      </c>
      <c r="H18" s="29">
        <v>15</v>
      </c>
      <c r="I18" s="29">
        <v>0</v>
      </c>
      <c r="J18" s="29">
        <v>0</v>
      </c>
      <c r="K18" s="29">
        <v>0</v>
      </c>
      <c r="L18" s="29">
        <f t="shared" si="0"/>
        <v>80</v>
      </c>
      <c r="M18" s="4" t="str">
        <f t="shared" si="1"/>
        <v>Tốt</v>
      </c>
      <c r="N18" s="29"/>
    </row>
    <row r="19" spans="1:14" s="16" customFormat="1" ht="21" customHeight="1">
      <c r="A19" s="4">
        <v>9</v>
      </c>
      <c r="B19" s="29" t="s">
        <v>440</v>
      </c>
      <c r="C19" s="29" t="s">
        <v>139</v>
      </c>
      <c r="D19" s="29">
        <v>1154040173</v>
      </c>
      <c r="E19" s="29">
        <v>20</v>
      </c>
      <c r="F19" s="29">
        <v>25</v>
      </c>
      <c r="G19" s="29">
        <v>17</v>
      </c>
      <c r="H19" s="29">
        <v>15</v>
      </c>
      <c r="I19" s="29">
        <v>0</v>
      </c>
      <c r="J19" s="29">
        <v>0</v>
      </c>
      <c r="K19" s="29">
        <v>0</v>
      </c>
      <c r="L19" s="31">
        <f t="shared" si="0"/>
        <v>77</v>
      </c>
      <c r="M19" s="4" t="str">
        <f t="shared" si="1"/>
        <v>Khá</v>
      </c>
      <c r="N19" s="29"/>
    </row>
    <row r="20" spans="1:14" ht="21" customHeight="1">
      <c r="A20" s="4">
        <v>10</v>
      </c>
      <c r="B20" s="29" t="s">
        <v>430</v>
      </c>
      <c r="C20" s="29" t="s">
        <v>261</v>
      </c>
      <c r="D20" s="29">
        <v>1154040182</v>
      </c>
      <c r="E20" s="29">
        <v>20</v>
      </c>
      <c r="F20" s="29">
        <v>25</v>
      </c>
      <c r="G20" s="29">
        <v>20</v>
      </c>
      <c r="H20" s="29">
        <v>15</v>
      </c>
      <c r="I20" s="29">
        <v>0</v>
      </c>
      <c r="J20" s="29">
        <v>0</v>
      </c>
      <c r="K20" s="29">
        <v>0</v>
      </c>
      <c r="L20" s="31">
        <f t="shared" si="0"/>
        <v>80</v>
      </c>
      <c r="M20" s="4" t="str">
        <f t="shared" si="1"/>
        <v>Tốt</v>
      </c>
      <c r="N20" s="29"/>
    </row>
    <row r="21" spans="1:14" ht="21" customHeight="1">
      <c r="A21" s="4">
        <v>11</v>
      </c>
      <c r="B21" s="29" t="s">
        <v>432</v>
      </c>
      <c r="C21" s="29" t="s">
        <v>263</v>
      </c>
      <c r="D21" s="29">
        <v>1154040230</v>
      </c>
      <c r="E21" s="29">
        <v>20</v>
      </c>
      <c r="F21" s="29">
        <v>25</v>
      </c>
      <c r="G21" s="29">
        <v>20</v>
      </c>
      <c r="H21" s="29">
        <v>15</v>
      </c>
      <c r="I21" s="29">
        <v>0</v>
      </c>
      <c r="J21" s="29">
        <v>0</v>
      </c>
      <c r="K21" s="29">
        <v>0</v>
      </c>
      <c r="L21" s="31">
        <f t="shared" si="0"/>
        <v>80</v>
      </c>
      <c r="M21" s="4" t="str">
        <f t="shared" si="1"/>
        <v>Tốt</v>
      </c>
      <c r="N21" s="29"/>
    </row>
    <row r="22" spans="1:14" ht="21" customHeight="1">
      <c r="A22" s="4">
        <v>12</v>
      </c>
      <c r="B22" s="29" t="s">
        <v>672</v>
      </c>
      <c r="C22" s="29" t="s">
        <v>403</v>
      </c>
      <c r="D22" s="29">
        <v>1154040239</v>
      </c>
      <c r="E22" s="29">
        <v>18</v>
      </c>
      <c r="F22" s="29">
        <v>23</v>
      </c>
      <c r="G22" s="29">
        <v>20</v>
      </c>
      <c r="H22" s="29">
        <v>15</v>
      </c>
      <c r="I22" s="29">
        <v>10</v>
      </c>
      <c r="J22" s="29">
        <v>0</v>
      </c>
      <c r="K22" s="29">
        <v>0</v>
      </c>
      <c r="L22" s="31">
        <f t="shared" si="0"/>
        <v>86</v>
      </c>
      <c r="M22" s="4" t="str">
        <f t="shared" si="1"/>
        <v>Tốt</v>
      </c>
      <c r="N22" s="29"/>
    </row>
    <row r="23" spans="1:14" ht="21" customHeight="1">
      <c r="A23" s="4">
        <v>13</v>
      </c>
      <c r="B23" s="29" t="s">
        <v>412</v>
      </c>
      <c r="C23" s="29" t="s">
        <v>409</v>
      </c>
      <c r="D23" s="29">
        <v>1154040243</v>
      </c>
      <c r="E23" s="29"/>
      <c r="F23" s="29"/>
      <c r="G23" s="29"/>
      <c r="H23" s="29"/>
      <c r="I23" s="29"/>
      <c r="J23" s="29"/>
      <c r="K23" s="29"/>
      <c r="L23" s="29"/>
      <c r="M23" s="4" t="str">
        <f t="shared" si="1"/>
        <v>Kém</v>
      </c>
      <c r="N23" s="29"/>
    </row>
    <row r="24" spans="1:14" ht="21" customHeight="1">
      <c r="A24" s="4">
        <v>14</v>
      </c>
      <c r="B24" s="29" t="s">
        <v>415</v>
      </c>
      <c r="C24" s="29" t="s">
        <v>69</v>
      </c>
      <c r="D24" s="29">
        <v>1154040247</v>
      </c>
      <c r="E24" s="29">
        <v>18</v>
      </c>
      <c r="F24" s="29">
        <v>25</v>
      </c>
      <c r="G24" s="29">
        <v>16</v>
      </c>
      <c r="H24" s="29">
        <v>15</v>
      </c>
      <c r="I24" s="29">
        <v>10</v>
      </c>
      <c r="J24" s="29">
        <v>0</v>
      </c>
      <c r="K24" s="29">
        <v>0</v>
      </c>
      <c r="L24" s="31">
        <f aca="true" t="shared" si="2" ref="L24:L41">SUM(E24:K24)</f>
        <v>84</v>
      </c>
      <c r="M24" s="4" t="str">
        <f t="shared" si="1"/>
        <v>Tốt</v>
      </c>
      <c r="N24" s="29"/>
    </row>
    <row r="25" spans="1:14" ht="21" customHeight="1">
      <c r="A25" s="4">
        <v>15</v>
      </c>
      <c r="B25" s="29" t="s">
        <v>673</v>
      </c>
      <c r="C25" s="29" t="s">
        <v>401</v>
      </c>
      <c r="D25" s="29">
        <v>1154040271</v>
      </c>
      <c r="E25" s="29">
        <v>20</v>
      </c>
      <c r="F25" s="29">
        <v>25</v>
      </c>
      <c r="G25" s="29">
        <v>20</v>
      </c>
      <c r="H25" s="29">
        <v>15</v>
      </c>
      <c r="I25" s="29">
        <v>0</v>
      </c>
      <c r="J25" s="29">
        <v>0</v>
      </c>
      <c r="K25" s="29">
        <v>0</v>
      </c>
      <c r="L25" s="31">
        <f t="shared" si="2"/>
        <v>80</v>
      </c>
      <c r="M25" s="4" t="str">
        <f t="shared" si="1"/>
        <v>Tốt</v>
      </c>
      <c r="N25" s="29"/>
    </row>
    <row r="26" spans="1:14" ht="21" customHeight="1">
      <c r="A26" s="4">
        <v>16</v>
      </c>
      <c r="B26" s="29" t="s">
        <v>427</v>
      </c>
      <c r="C26" s="29" t="s">
        <v>76</v>
      </c>
      <c r="D26" s="29">
        <v>1154040283</v>
      </c>
      <c r="E26" s="29">
        <v>20</v>
      </c>
      <c r="F26" s="29">
        <v>25</v>
      </c>
      <c r="G26" s="29">
        <v>20</v>
      </c>
      <c r="H26" s="29">
        <v>15</v>
      </c>
      <c r="I26" s="29">
        <v>0</v>
      </c>
      <c r="J26" s="29">
        <v>0</v>
      </c>
      <c r="K26" s="29">
        <v>0</v>
      </c>
      <c r="L26" s="31">
        <f t="shared" si="2"/>
        <v>80</v>
      </c>
      <c r="M26" s="4" t="str">
        <f t="shared" si="1"/>
        <v>Tốt</v>
      </c>
      <c r="N26" s="29"/>
    </row>
    <row r="27" spans="1:14" ht="21" customHeight="1">
      <c r="A27" s="4">
        <v>17</v>
      </c>
      <c r="B27" s="29" t="s">
        <v>416</v>
      </c>
      <c r="C27" s="29" t="s">
        <v>76</v>
      </c>
      <c r="D27" s="29">
        <v>1154040277</v>
      </c>
      <c r="E27" s="29">
        <v>20</v>
      </c>
      <c r="F27" s="29">
        <v>25</v>
      </c>
      <c r="G27" s="29">
        <v>20</v>
      </c>
      <c r="H27" s="29">
        <v>15</v>
      </c>
      <c r="I27" s="29">
        <v>0</v>
      </c>
      <c r="J27" s="29">
        <v>0</v>
      </c>
      <c r="K27" s="29">
        <v>0</v>
      </c>
      <c r="L27" s="31">
        <f t="shared" si="2"/>
        <v>80</v>
      </c>
      <c r="M27" s="4" t="str">
        <f t="shared" si="1"/>
        <v>Tốt</v>
      </c>
      <c r="N27" s="29"/>
    </row>
    <row r="28" spans="1:14" ht="21" customHeight="1">
      <c r="A28" s="4">
        <v>18</v>
      </c>
      <c r="B28" s="29" t="s">
        <v>429</v>
      </c>
      <c r="C28" s="29" t="s">
        <v>406</v>
      </c>
      <c r="D28" s="29">
        <v>1154040293</v>
      </c>
      <c r="E28" s="29">
        <v>20</v>
      </c>
      <c r="F28" s="29">
        <v>25</v>
      </c>
      <c r="G28" s="29">
        <v>20</v>
      </c>
      <c r="H28" s="29">
        <v>15</v>
      </c>
      <c r="I28" s="29">
        <v>10</v>
      </c>
      <c r="J28" s="29">
        <v>0</v>
      </c>
      <c r="K28" s="29">
        <v>0</v>
      </c>
      <c r="L28" s="31">
        <f t="shared" si="2"/>
        <v>90</v>
      </c>
      <c r="M28" s="4" t="str">
        <f t="shared" si="1"/>
        <v>Xuất sắc</v>
      </c>
      <c r="N28" s="29"/>
    </row>
    <row r="29" spans="1:15" ht="21" customHeight="1">
      <c r="A29" s="4">
        <v>19</v>
      </c>
      <c r="B29" s="154" t="s">
        <v>674</v>
      </c>
      <c r="C29" s="29" t="s">
        <v>400</v>
      </c>
      <c r="D29" s="29">
        <v>1154040308</v>
      </c>
      <c r="E29" s="29">
        <v>20</v>
      </c>
      <c r="F29" s="29">
        <v>25</v>
      </c>
      <c r="G29" s="29">
        <v>20</v>
      </c>
      <c r="H29" s="29">
        <v>15</v>
      </c>
      <c r="I29" s="29">
        <v>0</v>
      </c>
      <c r="J29" s="29">
        <v>0</v>
      </c>
      <c r="K29" s="29">
        <v>0</v>
      </c>
      <c r="L29" s="31">
        <f t="shared" si="2"/>
        <v>80</v>
      </c>
      <c r="M29" s="4" t="str">
        <f t="shared" si="1"/>
        <v>Tốt</v>
      </c>
      <c r="N29" s="29"/>
      <c r="O29" s="8" t="s">
        <v>697</v>
      </c>
    </row>
    <row r="30" spans="1:14" ht="21" customHeight="1">
      <c r="A30" s="4">
        <v>20</v>
      </c>
      <c r="B30" s="29" t="s">
        <v>419</v>
      </c>
      <c r="C30" s="29" t="s">
        <v>400</v>
      </c>
      <c r="D30" s="29">
        <v>1154040306</v>
      </c>
      <c r="E30" s="29">
        <v>20</v>
      </c>
      <c r="F30" s="29">
        <v>25</v>
      </c>
      <c r="G30" s="29">
        <v>20</v>
      </c>
      <c r="H30" s="29">
        <v>15</v>
      </c>
      <c r="I30" s="29">
        <v>0</v>
      </c>
      <c r="J30" s="29">
        <v>0</v>
      </c>
      <c r="K30" s="29">
        <v>0</v>
      </c>
      <c r="L30" s="31">
        <f t="shared" si="2"/>
        <v>80</v>
      </c>
      <c r="M30" s="4" t="str">
        <f t="shared" si="1"/>
        <v>Tốt</v>
      </c>
      <c r="N30" s="29"/>
    </row>
    <row r="31" spans="1:14" ht="21" customHeight="1">
      <c r="A31" s="4">
        <v>21</v>
      </c>
      <c r="B31" s="29" t="s">
        <v>423</v>
      </c>
      <c r="C31" s="29" t="s">
        <v>407</v>
      </c>
      <c r="D31" s="29">
        <v>1154040336</v>
      </c>
      <c r="E31" s="29">
        <v>20</v>
      </c>
      <c r="F31" s="29">
        <v>25</v>
      </c>
      <c r="G31" s="29">
        <v>20</v>
      </c>
      <c r="H31" s="29">
        <v>15</v>
      </c>
      <c r="I31" s="29">
        <v>0</v>
      </c>
      <c r="J31" s="29">
        <v>0</v>
      </c>
      <c r="K31" s="29">
        <v>0</v>
      </c>
      <c r="L31" s="31">
        <f t="shared" si="2"/>
        <v>80</v>
      </c>
      <c r="M31" s="4" t="str">
        <f t="shared" si="1"/>
        <v>Tốt</v>
      </c>
      <c r="N31" s="29"/>
    </row>
    <row r="32" spans="1:14" ht="21" customHeight="1">
      <c r="A32" s="4">
        <v>22</v>
      </c>
      <c r="B32" s="29" t="s">
        <v>436</v>
      </c>
      <c r="C32" s="29" t="s">
        <v>398</v>
      </c>
      <c r="D32" s="29">
        <v>1154040340</v>
      </c>
      <c r="E32" s="29">
        <v>20</v>
      </c>
      <c r="F32" s="29">
        <v>25</v>
      </c>
      <c r="G32" s="29">
        <v>20</v>
      </c>
      <c r="H32" s="29">
        <v>15</v>
      </c>
      <c r="I32" s="29">
        <v>0</v>
      </c>
      <c r="J32" s="29">
        <v>0</v>
      </c>
      <c r="K32" s="29">
        <v>0</v>
      </c>
      <c r="L32" s="31">
        <f t="shared" si="2"/>
        <v>80</v>
      </c>
      <c r="M32" s="4" t="str">
        <f t="shared" si="1"/>
        <v>Tốt</v>
      </c>
      <c r="N32" s="29"/>
    </row>
    <row r="33" spans="1:14" ht="21" customHeight="1">
      <c r="A33" s="4">
        <v>23</v>
      </c>
      <c r="B33" s="29" t="s">
        <v>413</v>
      </c>
      <c r="C33" s="29" t="s">
        <v>398</v>
      </c>
      <c r="D33" s="29">
        <v>1154040338</v>
      </c>
      <c r="E33" s="29">
        <v>20</v>
      </c>
      <c r="F33" s="29">
        <v>25</v>
      </c>
      <c r="G33" s="29">
        <v>20</v>
      </c>
      <c r="H33" s="29">
        <v>15</v>
      </c>
      <c r="I33" s="29">
        <v>0</v>
      </c>
      <c r="J33" s="29">
        <v>0</v>
      </c>
      <c r="K33" s="29">
        <v>0</v>
      </c>
      <c r="L33" s="31">
        <f t="shared" si="2"/>
        <v>80</v>
      </c>
      <c r="M33" s="4" t="str">
        <f t="shared" si="1"/>
        <v>Tốt</v>
      </c>
      <c r="N33" s="29"/>
    </row>
    <row r="34" spans="1:15" ht="21" customHeight="1">
      <c r="A34" s="4">
        <v>24</v>
      </c>
      <c r="B34" s="29" t="s">
        <v>439</v>
      </c>
      <c r="C34" s="29" t="s">
        <v>82</v>
      </c>
      <c r="D34" s="29">
        <v>1154040353</v>
      </c>
      <c r="E34" s="29">
        <v>20</v>
      </c>
      <c r="F34" s="29">
        <v>25</v>
      </c>
      <c r="G34" s="29">
        <v>20</v>
      </c>
      <c r="H34" s="29">
        <v>15</v>
      </c>
      <c r="I34" s="29">
        <v>0</v>
      </c>
      <c r="J34" s="29">
        <v>0</v>
      </c>
      <c r="K34" s="29">
        <v>0</v>
      </c>
      <c r="L34" s="31">
        <f t="shared" si="2"/>
        <v>80</v>
      </c>
      <c r="M34" s="4" t="str">
        <f t="shared" si="1"/>
        <v>Tốt</v>
      </c>
      <c r="N34" s="29"/>
      <c r="O34" s="8" t="s">
        <v>697</v>
      </c>
    </row>
    <row r="35" spans="1:14" ht="21" customHeight="1">
      <c r="A35" s="4">
        <v>25</v>
      </c>
      <c r="B35" s="29" t="s">
        <v>428</v>
      </c>
      <c r="C35" s="29" t="s">
        <v>82</v>
      </c>
      <c r="D35" s="29">
        <v>1154040352</v>
      </c>
      <c r="E35" s="29">
        <v>20</v>
      </c>
      <c r="F35" s="29">
        <v>25</v>
      </c>
      <c r="G35" s="29">
        <v>20</v>
      </c>
      <c r="H35" s="29">
        <v>15</v>
      </c>
      <c r="I35" s="29">
        <v>0</v>
      </c>
      <c r="J35" s="29">
        <v>0</v>
      </c>
      <c r="K35" s="29">
        <v>0</v>
      </c>
      <c r="L35" s="31">
        <f t="shared" si="2"/>
        <v>80</v>
      </c>
      <c r="M35" s="4" t="str">
        <f t="shared" si="1"/>
        <v>Tốt</v>
      </c>
      <c r="N35" s="29"/>
    </row>
    <row r="36" spans="1:14" ht="21" customHeight="1">
      <c r="A36" s="4">
        <v>26</v>
      </c>
      <c r="B36" s="29" t="s">
        <v>434</v>
      </c>
      <c r="C36" s="29" t="s">
        <v>158</v>
      </c>
      <c r="D36" s="29">
        <v>1154040358</v>
      </c>
      <c r="E36" s="29">
        <v>20</v>
      </c>
      <c r="F36" s="29">
        <v>25</v>
      </c>
      <c r="G36" s="29">
        <v>20</v>
      </c>
      <c r="H36" s="29">
        <v>15</v>
      </c>
      <c r="I36" s="29">
        <v>10</v>
      </c>
      <c r="J36" s="29">
        <v>0</v>
      </c>
      <c r="K36" s="29">
        <v>0</v>
      </c>
      <c r="L36" s="31">
        <f t="shared" si="2"/>
        <v>90</v>
      </c>
      <c r="M36" s="4" t="str">
        <f t="shared" si="1"/>
        <v>Xuất sắc</v>
      </c>
      <c r="N36" s="29"/>
    </row>
    <row r="37" spans="1:14" ht="21" customHeight="1">
      <c r="A37" s="4">
        <v>27</v>
      </c>
      <c r="B37" s="29" t="s">
        <v>675</v>
      </c>
      <c r="C37" s="29" t="s">
        <v>158</v>
      </c>
      <c r="D37" s="29">
        <v>1154040365</v>
      </c>
      <c r="E37" s="29">
        <v>20</v>
      </c>
      <c r="F37" s="29">
        <v>25</v>
      </c>
      <c r="G37" s="29">
        <v>20</v>
      </c>
      <c r="H37" s="29">
        <v>15</v>
      </c>
      <c r="I37" s="29">
        <v>0</v>
      </c>
      <c r="J37" s="29">
        <v>0</v>
      </c>
      <c r="K37" s="29">
        <v>0</v>
      </c>
      <c r="L37" s="31">
        <f t="shared" si="2"/>
        <v>80</v>
      </c>
      <c r="M37" s="4" t="str">
        <f t="shared" si="1"/>
        <v>Tốt</v>
      </c>
      <c r="N37" s="29"/>
    </row>
    <row r="38" spans="1:14" ht="21" customHeight="1">
      <c r="A38" s="4">
        <v>28</v>
      </c>
      <c r="B38" s="29" t="s">
        <v>676</v>
      </c>
      <c r="C38" s="29" t="s">
        <v>84</v>
      </c>
      <c r="D38" s="29">
        <v>1154040369</v>
      </c>
      <c r="E38" s="29">
        <v>20</v>
      </c>
      <c r="F38" s="29">
        <v>25</v>
      </c>
      <c r="G38" s="29">
        <v>20</v>
      </c>
      <c r="H38" s="29">
        <v>15</v>
      </c>
      <c r="I38" s="29">
        <v>0</v>
      </c>
      <c r="J38" s="29">
        <v>0</v>
      </c>
      <c r="K38" s="29">
        <v>0</v>
      </c>
      <c r="L38" s="31">
        <f t="shared" si="2"/>
        <v>80</v>
      </c>
      <c r="M38" s="4" t="str">
        <f t="shared" si="1"/>
        <v>Tốt</v>
      </c>
      <c r="N38" s="29"/>
    </row>
    <row r="39" spans="1:14" ht="21" customHeight="1">
      <c r="A39" s="4">
        <v>29</v>
      </c>
      <c r="B39" s="29" t="s">
        <v>438</v>
      </c>
      <c r="C39" s="29" t="s">
        <v>223</v>
      </c>
      <c r="D39" s="29">
        <v>1154040402</v>
      </c>
      <c r="E39" s="29">
        <v>19</v>
      </c>
      <c r="F39" s="29">
        <v>25</v>
      </c>
      <c r="G39" s="29">
        <v>20</v>
      </c>
      <c r="H39" s="29">
        <v>15</v>
      </c>
      <c r="I39" s="29">
        <v>0</v>
      </c>
      <c r="J39" s="29">
        <v>0</v>
      </c>
      <c r="K39" s="29">
        <v>0</v>
      </c>
      <c r="L39" s="31">
        <f t="shared" si="2"/>
        <v>79</v>
      </c>
      <c r="M39" s="4" t="str">
        <f t="shared" si="1"/>
        <v>Khá</v>
      </c>
      <c r="N39" s="29"/>
    </row>
    <row r="40" spans="1:14" ht="21" customHeight="1">
      <c r="A40" s="4">
        <v>30</v>
      </c>
      <c r="B40" s="29" t="s">
        <v>427</v>
      </c>
      <c r="C40" s="29" t="s">
        <v>223</v>
      </c>
      <c r="D40" s="29">
        <v>1154040401</v>
      </c>
      <c r="E40" s="29">
        <v>20</v>
      </c>
      <c r="F40" s="29">
        <v>25</v>
      </c>
      <c r="G40" s="29">
        <v>20</v>
      </c>
      <c r="H40" s="29">
        <v>15</v>
      </c>
      <c r="I40" s="29">
        <v>0</v>
      </c>
      <c r="J40" s="29">
        <v>0</v>
      </c>
      <c r="K40" s="29">
        <v>0</v>
      </c>
      <c r="L40" s="31">
        <f t="shared" si="2"/>
        <v>80</v>
      </c>
      <c r="M40" s="4" t="str">
        <f t="shared" si="1"/>
        <v>Tốt</v>
      </c>
      <c r="N40" s="29"/>
    </row>
    <row r="41" spans="1:14" ht="21" customHeight="1">
      <c r="A41" s="4">
        <v>31</v>
      </c>
      <c r="B41" s="29" t="s">
        <v>414</v>
      </c>
      <c r="C41" s="29" t="s">
        <v>265</v>
      </c>
      <c r="D41" s="29">
        <v>1154040418</v>
      </c>
      <c r="E41" s="29">
        <v>20</v>
      </c>
      <c r="F41" s="29">
        <v>25</v>
      </c>
      <c r="G41" s="29">
        <v>20</v>
      </c>
      <c r="H41" s="29">
        <v>15</v>
      </c>
      <c r="I41" s="29">
        <v>0</v>
      </c>
      <c r="J41" s="29">
        <v>0</v>
      </c>
      <c r="K41" s="29">
        <v>0</v>
      </c>
      <c r="L41" s="31">
        <f t="shared" si="2"/>
        <v>80</v>
      </c>
      <c r="M41" s="4" t="str">
        <f t="shared" si="1"/>
        <v>Tốt</v>
      </c>
      <c r="N41" s="29"/>
    </row>
    <row r="42" spans="1:14" ht="21" customHeight="1">
      <c r="A42" s="4">
        <v>32</v>
      </c>
      <c r="B42" s="29" t="s">
        <v>437</v>
      </c>
      <c r="C42" s="29" t="s">
        <v>399</v>
      </c>
      <c r="D42" s="29">
        <v>1154040475</v>
      </c>
      <c r="E42" s="29"/>
      <c r="F42" s="29"/>
      <c r="G42" s="29"/>
      <c r="H42" s="29"/>
      <c r="I42" s="29"/>
      <c r="J42" s="29"/>
      <c r="K42" s="29"/>
      <c r="L42" s="31">
        <f>SUM(E42:K42)-5</f>
        <v>-5</v>
      </c>
      <c r="M42" s="4" t="str">
        <f t="shared" si="1"/>
        <v>Kém</v>
      </c>
      <c r="N42" s="29">
        <v>5</v>
      </c>
    </row>
    <row r="43" spans="1:14" ht="21" customHeight="1">
      <c r="A43" s="4">
        <v>33</v>
      </c>
      <c r="B43" s="29" t="s">
        <v>426</v>
      </c>
      <c r="C43" s="29" t="s">
        <v>229</v>
      </c>
      <c r="D43" s="29">
        <v>1154040409</v>
      </c>
      <c r="E43" s="29">
        <v>20</v>
      </c>
      <c r="F43" s="29">
        <v>25</v>
      </c>
      <c r="G43" s="29">
        <v>20</v>
      </c>
      <c r="H43" s="29">
        <v>15</v>
      </c>
      <c r="I43" s="29">
        <v>7</v>
      </c>
      <c r="J43" s="29">
        <v>0</v>
      </c>
      <c r="K43" s="29">
        <v>0</v>
      </c>
      <c r="L43" s="31">
        <f>SUM(E43:K43)-5</f>
        <v>82</v>
      </c>
      <c r="M43" s="4" t="str">
        <f t="shared" si="1"/>
        <v>Tốt</v>
      </c>
      <c r="N43" s="29">
        <v>5</v>
      </c>
    </row>
    <row r="44" spans="1:14" ht="21" customHeight="1">
      <c r="A44" s="4">
        <v>34</v>
      </c>
      <c r="B44" s="29" t="s">
        <v>419</v>
      </c>
      <c r="C44" s="29" t="s">
        <v>231</v>
      </c>
      <c r="D44" s="29">
        <v>1154040502</v>
      </c>
      <c r="E44" s="29">
        <v>20</v>
      </c>
      <c r="F44" s="29">
        <v>25</v>
      </c>
      <c r="G44" s="29">
        <v>20</v>
      </c>
      <c r="H44" s="29">
        <v>15</v>
      </c>
      <c r="I44" s="29">
        <v>0</v>
      </c>
      <c r="J44" s="29">
        <v>0</v>
      </c>
      <c r="K44" s="29">
        <v>0</v>
      </c>
      <c r="L44" s="31">
        <f>SUM(E44:K44)</f>
        <v>80</v>
      </c>
      <c r="M44" s="4" t="str">
        <f t="shared" si="1"/>
        <v>Tốt</v>
      </c>
      <c r="N44" s="29"/>
    </row>
    <row r="45" spans="1:14" ht="21" customHeight="1">
      <c r="A45" s="4">
        <v>35</v>
      </c>
      <c r="B45" s="29" t="s">
        <v>419</v>
      </c>
      <c r="C45" s="29" t="s">
        <v>405</v>
      </c>
      <c r="D45" s="29">
        <v>1154040521</v>
      </c>
      <c r="E45" s="29">
        <v>20</v>
      </c>
      <c r="F45" s="29">
        <v>25</v>
      </c>
      <c r="G45" s="29">
        <v>20</v>
      </c>
      <c r="H45" s="29">
        <v>15</v>
      </c>
      <c r="I45" s="29">
        <v>0</v>
      </c>
      <c r="J45" s="29">
        <v>0</v>
      </c>
      <c r="K45" s="29">
        <v>0</v>
      </c>
      <c r="L45" s="31">
        <f>SUM(E45:K45)</f>
        <v>80</v>
      </c>
      <c r="M45" s="4" t="str">
        <f t="shared" si="1"/>
        <v>Tốt</v>
      </c>
      <c r="N45" s="29"/>
    </row>
    <row r="46" spans="1:14" ht="21" customHeight="1">
      <c r="A46" s="4">
        <v>36</v>
      </c>
      <c r="B46" s="29" t="s">
        <v>431</v>
      </c>
      <c r="C46" s="29" t="s">
        <v>100</v>
      </c>
      <c r="D46" s="29">
        <v>1154040551</v>
      </c>
      <c r="E46" s="29">
        <v>20</v>
      </c>
      <c r="F46" s="29">
        <v>25</v>
      </c>
      <c r="G46" s="29">
        <v>20</v>
      </c>
      <c r="H46" s="29">
        <v>15</v>
      </c>
      <c r="I46" s="29">
        <v>0</v>
      </c>
      <c r="J46" s="29">
        <v>0</v>
      </c>
      <c r="K46" s="29">
        <v>0</v>
      </c>
      <c r="L46" s="31">
        <f>SUM(E46:K46)</f>
        <v>80</v>
      </c>
      <c r="M46" s="4" t="str">
        <f t="shared" si="1"/>
        <v>Tốt</v>
      </c>
      <c r="N46" s="29"/>
    </row>
    <row r="47" spans="1:14" ht="21" customHeight="1">
      <c r="A47" s="4">
        <v>37</v>
      </c>
      <c r="B47" s="29" t="s">
        <v>425</v>
      </c>
      <c r="C47" s="29" t="s">
        <v>102</v>
      </c>
      <c r="D47" s="29">
        <v>1154040570</v>
      </c>
      <c r="E47" s="29"/>
      <c r="F47" s="29"/>
      <c r="G47" s="29"/>
      <c r="H47" s="29"/>
      <c r="I47" s="29"/>
      <c r="J47" s="29"/>
      <c r="K47" s="29"/>
      <c r="L47" s="29"/>
      <c r="M47" s="4" t="str">
        <f t="shared" si="1"/>
        <v>Kém</v>
      </c>
      <c r="N47" s="29"/>
    </row>
    <row r="48" spans="1:14" ht="21" customHeight="1">
      <c r="A48" s="4">
        <v>38</v>
      </c>
      <c r="B48" s="29" t="s">
        <v>677</v>
      </c>
      <c r="C48" s="29" t="s">
        <v>317</v>
      </c>
      <c r="D48" s="29">
        <v>1154040612</v>
      </c>
      <c r="E48" s="29">
        <v>20</v>
      </c>
      <c r="F48" s="29">
        <v>25</v>
      </c>
      <c r="G48" s="29">
        <v>20</v>
      </c>
      <c r="H48" s="29">
        <v>15</v>
      </c>
      <c r="I48" s="29">
        <v>10</v>
      </c>
      <c r="J48" s="29">
        <v>0</v>
      </c>
      <c r="K48" s="29">
        <v>0</v>
      </c>
      <c r="L48" s="31">
        <f aca="true" t="shared" si="3" ref="L48:L53">SUM(E48:K48)</f>
        <v>90</v>
      </c>
      <c r="M48" s="4" t="str">
        <f t="shared" si="1"/>
        <v>Xuất sắc</v>
      </c>
      <c r="N48" s="29"/>
    </row>
    <row r="49" spans="1:14" ht="21" customHeight="1">
      <c r="A49" s="4">
        <v>39</v>
      </c>
      <c r="B49" s="29" t="s">
        <v>421</v>
      </c>
      <c r="C49" s="29" t="s">
        <v>173</v>
      </c>
      <c r="D49" s="29">
        <v>1154040628</v>
      </c>
      <c r="E49" s="29">
        <v>19</v>
      </c>
      <c r="F49" s="29">
        <v>25</v>
      </c>
      <c r="G49" s="29">
        <v>15</v>
      </c>
      <c r="H49" s="29">
        <v>15</v>
      </c>
      <c r="I49" s="29">
        <v>0</v>
      </c>
      <c r="J49" s="29">
        <v>0</v>
      </c>
      <c r="K49" s="29">
        <v>0</v>
      </c>
      <c r="L49" s="31">
        <f t="shared" si="3"/>
        <v>74</v>
      </c>
      <c r="M49" s="4" t="str">
        <f t="shared" si="1"/>
        <v>Khá</v>
      </c>
      <c r="N49" s="29"/>
    </row>
    <row r="50" spans="1:14" ht="21" customHeight="1">
      <c r="A50" s="4">
        <v>40</v>
      </c>
      <c r="B50" s="29" t="s">
        <v>678</v>
      </c>
      <c r="C50" s="29" t="s">
        <v>402</v>
      </c>
      <c r="D50" s="29">
        <v>1154040648</v>
      </c>
      <c r="E50" s="29">
        <v>20</v>
      </c>
      <c r="F50" s="29">
        <v>25</v>
      </c>
      <c r="G50" s="29">
        <v>20</v>
      </c>
      <c r="H50" s="29">
        <v>15</v>
      </c>
      <c r="I50" s="29">
        <v>0</v>
      </c>
      <c r="J50" s="29">
        <v>0</v>
      </c>
      <c r="K50" s="29">
        <v>0</v>
      </c>
      <c r="L50" s="31">
        <f t="shared" si="3"/>
        <v>80</v>
      </c>
      <c r="M50" s="4" t="str">
        <f t="shared" si="1"/>
        <v>Tốt</v>
      </c>
      <c r="N50" s="29"/>
    </row>
    <row r="51" spans="1:14" ht="21" customHeight="1">
      <c r="A51" s="4">
        <v>41</v>
      </c>
      <c r="B51" s="29" t="s">
        <v>422</v>
      </c>
      <c r="C51" s="29" t="s">
        <v>118</v>
      </c>
      <c r="D51" s="29">
        <v>1154040679</v>
      </c>
      <c r="E51" s="29">
        <v>20</v>
      </c>
      <c r="F51" s="29">
        <v>25</v>
      </c>
      <c r="G51" s="29">
        <v>20</v>
      </c>
      <c r="H51" s="29">
        <v>15</v>
      </c>
      <c r="I51" s="29">
        <v>7</v>
      </c>
      <c r="J51" s="29">
        <v>0</v>
      </c>
      <c r="K51" s="29">
        <v>0</v>
      </c>
      <c r="L51" s="31">
        <f t="shared" si="3"/>
        <v>87</v>
      </c>
      <c r="M51" s="4" t="str">
        <f t="shared" si="1"/>
        <v>Tốt</v>
      </c>
      <c r="N51" s="29"/>
    </row>
    <row r="52" spans="1:14" ht="21" customHeight="1">
      <c r="A52" s="4">
        <v>42</v>
      </c>
      <c r="B52" s="29" t="s">
        <v>435</v>
      </c>
      <c r="C52" s="29" t="s">
        <v>246</v>
      </c>
      <c r="D52" s="29">
        <v>1154040682</v>
      </c>
      <c r="E52" s="29">
        <v>20</v>
      </c>
      <c r="F52" s="29">
        <v>25</v>
      </c>
      <c r="G52" s="29">
        <v>20</v>
      </c>
      <c r="H52" s="29">
        <v>15</v>
      </c>
      <c r="I52" s="29">
        <v>0</v>
      </c>
      <c r="J52" s="29">
        <v>0</v>
      </c>
      <c r="K52" s="29">
        <v>0</v>
      </c>
      <c r="L52" s="31">
        <f t="shared" si="3"/>
        <v>80</v>
      </c>
      <c r="M52" s="4" t="str">
        <f t="shared" si="1"/>
        <v>Tốt</v>
      </c>
      <c r="N52" s="29"/>
    </row>
    <row r="53" spans="1:14" ht="21" customHeight="1">
      <c r="A53" s="4">
        <v>43</v>
      </c>
      <c r="B53" s="29" t="s">
        <v>417</v>
      </c>
      <c r="C53" s="29" t="s">
        <v>408</v>
      </c>
      <c r="D53" s="29">
        <v>1154040706</v>
      </c>
      <c r="E53" s="29">
        <v>20</v>
      </c>
      <c r="F53" s="29">
        <v>25</v>
      </c>
      <c r="G53" s="29">
        <v>20</v>
      </c>
      <c r="H53" s="29">
        <v>15</v>
      </c>
      <c r="I53" s="29">
        <v>0</v>
      </c>
      <c r="J53" s="29">
        <v>0</v>
      </c>
      <c r="K53" s="29">
        <v>0</v>
      </c>
      <c r="L53" s="31">
        <f t="shared" si="3"/>
        <v>80</v>
      </c>
      <c r="M53" s="4" t="str">
        <f t="shared" si="1"/>
        <v>Tốt</v>
      </c>
      <c r="N53" s="29"/>
    </row>
    <row r="54" spans="6:13" ht="15.75">
      <c r="F54" s="115"/>
      <c r="H54" s="115"/>
      <c r="J54" s="188" t="s">
        <v>26</v>
      </c>
      <c r="K54" s="188"/>
      <c r="L54" s="188"/>
      <c r="M54" s="188"/>
    </row>
    <row r="55" spans="1:10" ht="24" customHeight="1">
      <c r="A55" s="171" t="s">
        <v>12</v>
      </c>
      <c r="B55" s="171"/>
      <c r="C55" s="19"/>
      <c r="D55" s="33" t="s">
        <v>16</v>
      </c>
      <c r="G55" s="10" t="s">
        <v>13</v>
      </c>
      <c r="J55" s="10" t="s">
        <v>14</v>
      </c>
    </row>
    <row r="56" spans="2:7" ht="15.75">
      <c r="B56" s="8" t="s">
        <v>23</v>
      </c>
      <c r="D56" s="8" t="s">
        <v>22</v>
      </c>
      <c r="G56" s="8" t="s">
        <v>21</v>
      </c>
    </row>
  </sheetData>
  <sheetProtection/>
  <mergeCells count="16">
    <mergeCell ref="N8:N9"/>
    <mergeCell ref="A2:D2"/>
    <mergeCell ref="G2:M2"/>
    <mergeCell ref="G3:M3"/>
    <mergeCell ref="A6:M6"/>
    <mergeCell ref="A5:M5"/>
    <mergeCell ref="B8:C9"/>
    <mergeCell ref="B10:C10"/>
    <mergeCell ref="A55:B55"/>
    <mergeCell ref="J54:M54"/>
    <mergeCell ref="E8:J8"/>
    <mergeCell ref="L8:L9"/>
    <mergeCell ref="M8:M9"/>
    <mergeCell ref="K8:K9"/>
    <mergeCell ref="A8:A9"/>
    <mergeCell ref="D8:D9"/>
  </mergeCells>
  <printOptions/>
  <pageMargins left="0.43" right="0.26" top="0.43" bottom="0.34" header="0.2" footer="0.2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zoomScalePageLayoutView="0" workbookViewId="0" topLeftCell="A16">
      <selection activeCell="D15" sqref="D15"/>
    </sheetView>
  </sheetViews>
  <sheetFormatPr defaultColWidth="9.140625" defaultRowHeight="12.75"/>
  <cols>
    <col min="1" max="1" width="5.57421875" style="8" customWidth="1"/>
    <col min="2" max="2" width="20.140625" style="8" customWidth="1"/>
    <col min="3" max="3" width="9.00390625" style="8" customWidth="1"/>
    <col min="4" max="4" width="13.57421875" style="11" customWidth="1"/>
    <col min="5" max="10" width="8.421875" style="8" customWidth="1"/>
    <col min="11" max="11" width="11.8515625" style="8" customWidth="1"/>
    <col min="12" max="12" width="8.7109375" style="8" customWidth="1"/>
    <col min="13" max="13" width="14.7109375" style="8" customWidth="1"/>
    <col min="14" max="14" width="10.8515625" style="8" customWidth="1"/>
    <col min="15" max="16384" width="9.140625" style="8" customWidth="1"/>
  </cols>
  <sheetData>
    <row r="1" ht="15.75">
      <c r="M1" s="9"/>
    </row>
    <row r="2" spans="1:13" ht="20.25" customHeight="1">
      <c r="A2" s="183" t="s">
        <v>27</v>
      </c>
      <c r="B2" s="183"/>
      <c r="C2" s="183"/>
      <c r="D2" s="183"/>
      <c r="G2" s="172" t="s">
        <v>0</v>
      </c>
      <c r="H2" s="172"/>
      <c r="I2" s="172"/>
      <c r="J2" s="172"/>
      <c r="K2" s="172"/>
      <c r="L2" s="172"/>
      <c r="M2" s="172"/>
    </row>
    <row r="3" spans="1:13" ht="20.25" customHeight="1">
      <c r="A3" s="183" t="s">
        <v>253</v>
      </c>
      <c r="B3" s="183"/>
      <c r="C3" s="183"/>
      <c r="D3" s="183"/>
      <c r="G3" s="172" t="s">
        <v>1</v>
      </c>
      <c r="H3" s="172"/>
      <c r="I3" s="172"/>
      <c r="J3" s="172"/>
      <c r="K3" s="172"/>
      <c r="L3" s="172"/>
      <c r="M3" s="172"/>
    </row>
    <row r="5" spans="1:13" ht="18.75">
      <c r="A5" s="184" t="s">
        <v>11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1:13" ht="18.75">
      <c r="A6" s="184" t="s">
        <v>25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</row>
    <row r="7" spans="1:13" ht="15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4" ht="15.75">
      <c r="A8" s="168" t="s">
        <v>2</v>
      </c>
      <c r="B8" s="176" t="s">
        <v>3</v>
      </c>
      <c r="C8" s="177"/>
      <c r="D8" s="168" t="s">
        <v>4</v>
      </c>
      <c r="E8" s="170" t="s">
        <v>10</v>
      </c>
      <c r="F8" s="169"/>
      <c r="G8" s="169"/>
      <c r="H8" s="169"/>
      <c r="I8" s="169"/>
      <c r="J8" s="169"/>
      <c r="K8" s="173" t="s">
        <v>197</v>
      </c>
      <c r="L8" s="174" t="s">
        <v>255</v>
      </c>
      <c r="M8" s="174" t="s">
        <v>201</v>
      </c>
      <c r="N8" s="181" t="s">
        <v>662</v>
      </c>
    </row>
    <row r="9" spans="1:14" s="10" customFormat="1" ht="26.25" customHeight="1">
      <c r="A9" s="169"/>
      <c r="B9" s="178"/>
      <c r="C9" s="170"/>
      <c r="D9" s="169"/>
      <c r="E9" s="2" t="s">
        <v>17</v>
      </c>
      <c r="F9" s="2" t="s">
        <v>18</v>
      </c>
      <c r="G9" s="2" t="s">
        <v>19</v>
      </c>
      <c r="H9" s="2" t="s">
        <v>7</v>
      </c>
      <c r="I9" s="2" t="s">
        <v>8</v>
      </c>
      <c r="J9" s="2" t="s">
        <v>9</v>
      </c>
      <c r="K9" s="169"/>
      <c r="L9" s="169"/>
      <c r="M9" s="169"/>
      <c r="N9" s="182"/>
    </row>
    <row r="10" spans="1:14" s="10" customFormat="1" ht="18.75" customHeight="1">
      <c r="A10" s="4">
        <v>1</v>
      </c>
      <c r="B10" s="187">
        <v>2</v>
      </c>
      <c r="C10" s="187"/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>
        <v>9</v>
      </c>
      <c r="K10" s="4">
        <v>10</v>
      </c>
      <c r="L10" s="4">
        <v>11</v>
      </c>
      <c r="M10" s="4">
        <v>12</v>
      </c>
      <c r="N10" s="1"/>
    </row>
    <row r="11" spans="1:14" ht="21" customHeight="1">
      <c r="A11" s="4">
        <v>1</v>
      </c>
      <c r="B11" s="6" t="s">
        <v>308</v>
      </c>
      <c r="C11" s="6" t="s">
        <v>256</v>
      </c>
      <c r="D11" s="4">
        <v>1154040006</v>
      </c>
      <c r="E11" s="110">
        <v>20</v>
      </c>
      <c r="F11" s="110">
        <v>25</v>
      </c>
      <c r="G11" s="110">
        <v>18</v>
      </c>
      <c r="H11" s="110">
        <v>15</v>
      </c>
      <c r="I11" s="110">
        <v>5</v>
      </c>
      <c r="J11" s="110">
        <v>0</v>
      </c>
      <c r="K11" s="110">
        <v>0</v>
      </c>
      <c r="L11" s="110">
        <f>SUM(E11:K11)-N11</f>
        <v>83</v>
      </c>
      <c r="M11" s="4" t="str">
        <f aca="true" t="shared" si="0" ref="M11:M52">IF(L11&gt;89,"Xuất sắc",IF(L11&gt;79,"Tốt",IF(L11&gt;69,"Khá",IF(L11&gt;59,"Trung bình khá",IF(L11&gt;49,"Trung bình",IF(L11&gt;29,"Yếu","Kém"))))))</f>
        <v>Tốt</v>
      </c>
      <c r="N11" s="29">
        <v>0</v>
      </c>
    </row>
    <row r="12" spans="1:14" ht="22.5" customHeight="1">
      <c r="A12" s="4">
        <v>2</v>
      </c>
      <c r="B12" s="29" t="s">
        <v>307</v>
      </c>
      <c r="C12" s="29" t="s">
        <v>257</v>
      </c>
      <c r="D12" s="4">
        <v>1154040031</v>
      </c>
      <c r="E12" s="29">
        <v>20</v>
      </c>
      <c r="F12" s="29">
        <v>25</v>
      </c>
      <c r="G12" s="29">
        <v>16</v>
      </c>
      <c r="H12" s="29">
        <v>15</v>
      </c>
      <c r="I12" s="29">
        <v>0</v>
      </c>
      <c r="J12" s="29">
        <v>0</v>
      </c>
      <c r="K12" s="29">
        <v>0</v>
      </c>
      <c r="L12" s="110">
        <f aca="true" t="shared" si="1" ref="L12:L52">SUM(E12:K12)-N12</f>
        <v>76</v>
      </c>
      <c r="M12" s="4" t="str">
        <f t="shared" si="0"/>
        <v>Khá</v>
      </c>
      <c r="N12" s="29">
        <v>0</v>
      </c>
    </row>
    <row r="13" spans="1:27" ht="23.25" customHeight="1">
      <c r="A13" s="4">
        <v>3</v>
      </c>
      <c r="B13" s="29" t="s">
        <v>306</v>
      </c>
      <c r="C13" s="29" t="s">
        <v>258</v>
      </c>
      <c r="D13" s="4">
        <v>1154040045</v>
      </c>
      <c r="E13" s="29">
        <v>18</v>
      </c>
      <c r="F13" s="29">
        <v>25</v>
      </c>
      <c r="G13" s="29">
        <v>16</v>
      </c>
      <c r="H13" s="29">
        <v>15</v>
      </c>
      <c r="I13" s="29">
        <v>0</v>
      </c>
      <c r="J13" s="29">
        <v>0</v>
      </c>
      <c r="K13" s="29">
        <v>0</v>
      </c>
      <c r="L13" s="110">
        <f t="shared" si="1"/>
        <v>74</v>
      </c>
      <c r="M13" s="4" t="str">
        <f t="shared" si="0"/>
        <v>Khá</v>
      </c>
      <c r="N13" s="29">
        <v>0</v>
      </c>
      <c r="P13" s="18"/>
      <c r="Q13" s="111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ht="23.25" customHeight="1">
      <c r="A14" s="4">
        <v>4</v>
      </c>
      <c r="B14" s="29" t="s">
        <v>305</v>
      </c>
      <c r="C14" s="29" t="s">
        <v>259</v>
      </c>
      <c r="D14" s="4">
        <v>1154040084</v>
      </c>
      <c r="E14" s="29">
        <v>20</v>
      </c>
      <c r="F14" s="29">
        <v>25</v>
      </c>
      <c r="G14" s="29">
        <v>20</v>
      </c>
      <c r="H14" s="29">
        <v>15</v>
      </c>
      <c r="I14" s="29">
        <v>0</v>
      </c>
      <c r="J14" s="29">
        <v>0</v>
      </c>
      <c r="K14" s="29">
        <v>0</v>
      </c>
      <c r="L14" s="110">
        <f t="shared" si="1"/>
        <v>80</v>
      </c>
      <c r="M14" s="4" t="str">
        <f t="shared" si="0"/>
        <v>Tốt</v>
      </c>
      <c r="N14" s="29">
        <v>0</v>
      </c>
      <c r="P14" s="18"/>
      <c r="Q14" s="16"/>
      <c r="R14" s="18"/>
      <c r="S14" s="16"/>
      <c r="T14" s="16"/>
      <c r="U14" s="16"/>
      <c r="V14" s="16"/>
      <c r="W14" s="16"/>
      <c r="X14" s="16"/>
      <c r="Y14" s="16"/>
      <c r="Z14" s="112"/>
      <c r="AA14" s="113"/>
    </row>
    <row r="15" spans="1:14" ht="23.25" customHeight="1">
      <c r="A15" s="4">
        <v>5</v>
      </c>
      <c r="B15" s="29" t="s">
        <v>679</v>
      </c>
      <c r="C15" s="29" t="s">
        <v>260</v>
      </c>
      <c r="D15" s="4">
        <v>1154040109</v>
      </c>
      <c r="E15" s="29">
        <v>20</v>
      </c>
      <c r="F15" s="29">
        <v>25</v>
      </c>
      <c r="G15" s="29">
        <v>20</v>
      </c>
      <c r="H15" s="29">
        <v>15</v>
      </c>
      <c r="I15" s="29">
        <v>0</v>
      </c>
      <c r="J15" s="29">
        <v>0</v>
      </c>
      <c r="K15" s="29">
        <v>0</v>
      </c>
      <c r="L15" s="110">
        <f t="shared" si="1"/>
        <v>80</v>
      </c>
      <c r="M15" s="4" t="str">
        <f t="shared" si="0"/>
        <v>Tốt</v>
      </c>
      <c r="N15" s="29">
        <v>0</v>
      </c>
    </row>
    <row r="16" spans="1:14" ht="23.25" customHeight="1">
      <c r="A16" s="4">
        <v>6</v>
      </c>
      <c r="B16" s="29" t="s">
        <v>304</v>
      </c>
      <c r="C16" s="29" t="s">
        <v>52</v>
      </c>
      <c r="D16" s="4">
        <v>1154040119</v>
      </c>
      <c r="E16" s="29">
        <v>17</v>
      </c>
      <c r="F16" s="29">
        <v>23</v>
      </c>
      <c r="G16" s="29">
        <v>17</v>
      </c>
      <c r="H16" s="29">
        <v>15</v>
      </c>
      <c r="I16" s="29">
        <v>0</v>
      </c>
      <c r="J16" s="29">
        <v>0</v>
      </c>
      <c r="K16" s="29">
        <v>0</v>
      </c>
      <c r="L16" s="110">
        <f t="shared" si="1"/>
        <v>72</v>
      </c>
      <c r="M16" s="4" t="str">
        <f t="shared" si="0"/>
        <v>Khá</v>
      </c>
      <c r="N16" s="29">
        <v>0</v>
      </c>
    </row>
    <row r="17" spans="1:14" ht="23.25" customHeight="1">
      <c r="A17" s="4">
        <v>7</v>
      </c>
      <c r="B17" s="29" t="s">
        <v>303</v>
      </c>
      <c r="C17" s="29" t="s">
        <v>52</v>
      </c>
      <c r="D17" s="4">
        <v>1154040125</v>
      </c>
      <c r="E17" s="29">
        <v>20</v>
      </c>
      <c r="F17" s="29">
        <v>20</v>
      </c>
      <c r="G17" s="29">
        <v>20</v>
      </c>
      <c r="H17" s="29">
        <v>15</v>
      </c>
      <c r="I17" s="29">
        <v>0</v>
      </c>
      <c r="J17" s="29">
        <v>0</v>
      </c>
      <c r="K17" s="29">
        <v>0</v>
      </c>
      <c r="L17" s="110">
        <f t="shared" si="1"/>
        <v>75</v>
      </c>
      <c r="M17" s="4" t="str">
        <f t="shared" si="0"/>
        <v>Khá</v>
      </c>
      <c r="N17" s="29">
        <v>0</v>
      </c>
    </row>
    <row r="18" spans="1:14" ht="23.25" customHeight="1">
      <c r="A18" s="4">
        <v>8</v>
      </c>
      <c r="B18" s="29" t="s">
        <v>302</v>
      </c>
      <c r="C18" s="29" t="s">
        <v>54</v>
      </c>
      <c r="D18" s="4">
        <v>1154040138</v>
      </c>
      <c r="E18" s="29">
        <v>17</v>
      </c>
      <c r="F18" s="29">
        <v>25</v>
      </c>
      <c r="G18" s="29">
        <v>16</v>
      </c>
      <c r="H18" s="29">
        <v>15</v>
      </c>
      <c r="I18" s="29">
        <v>0</v>
      </c>
      <c r="J18" s="29">
        <v>0</v>
      </c>
      <c r="K18" s="29">
        <v>0</v>
      </c>
      <c r="L18" s="110">
        <f t="shared" si="1"/>
        <v>73</v>
      </c>
      <c r="M18" s="4" t="str">
        <f t="shared" si="0"/>
        <v>Khá</v>
      </c>
      <c r="N18" s="29">
        <v>0</v>
      </c>
    </row>
    <row r="19" spans="1:14" ht="23.25" customHeight="1">
      <c r="A19" s="4">
        <v>9</v>
      </c>
      <c r="B19" s="29" t="s">
        <v>301</v>
      </c>
      <c r="C19" s="29" t="s">
        <v>62</v>
      </c>
      <c r="D19" s="4">
        <v>1154040153</v>
      </c>
      <c r="E19" s="29">
        <v>28</v>
      </c>
      <c r="F19" s="29">
        <v>25</v>
      </c>
      <c r="G19" s="29">
        <v>18</v>
      </c>
      <c r="H19" s="29">
        <v>15</v>
      </c>
      <c r="I19" s="29">
        <v>0</v>
      </c>
      <c r="J19" s="29">
        <v>0</v>
      </c>
      <c r="K19" s="29">
        <v>0</v>
      </c>
      <c r="L19" s="110">
        <f t="shared" si="1"/>
        <v>86</v>
      </c>
      <c r="M19" s="4" t="str">
        <f t="shared" si="0"/>
        <v>Tốt</v>
      </c>
      <c r="N19" s="29">
        <v>0</v>
      </c>
    </row>
    <row r="20" spans="1:14" ht="23.25" customHeight="1">
      <c r="A20" s="4">
        <v>10</v>
      </c>
      <c r="B20" s="29" t="s">
        <v>298</v>
      </c>
      <c r="C20" s="29" t="s">
        <v>64</v>
      </c>
      <c r="D20" s="4">
        <v>1154040162</v>
      </c>
      <c r="E20" s="29">
        <v>20</v>
      </c>
      <c r="F20" s="29">
        <v>25</v>
      </c>
      <c r="G20" s="29">
        <v>17</v>
      </c>
      <c r="H20" s="29">
        <v>15</v>
      </c>
      <c r="I20" s="29">
        <v>7</v>
      </c>
      <c r="J20" s="29">
        <v>0</v>
      </c>
      <c r="K20" s="29">
        <v>0</v>
      </c>
      <c r="L20" s="110">
        <f t="shared" si="1"/>
        <v>84</v>
      </c>
      <c r="M20" s="4" t="str">
        <f t="shared" si="0"/>
        <v>Tốt</v>
      </c>
      <c r="N20" s="29">
        <v>0</v>
      </c>
    </row>
    <row r="21" spans="1:14" ht="23.25" customHeight="1">
      <c r="A21" s="4">
        <v>11</v>
      </c>
      <c r="B21" s="29" t="s">
        <v>300</v>
      </c>
      <c r="C21" s="29" t="s">
        <v>261</v>
      </c>
      <c r="D21" s="4">
        <v>1154040179</v>
      </c>
      <c r="E21" s="29">
        <v>20</v>
      </c>
      <c r="F21" s="29">
        <v>25</v>
      </c>
      <c r="G21" s="29">
        <v>17</v>
      </c>
      <c r="H21" s="29">
        <v>15</v>
      </c>
      <c r="I21" s="29">
        <v>5</v>
      </c>
      <c r="J21" s="29">
        <v>0</v>
      </c>
      <c r="K21" s="29">
        <v>0</v>
      </c>
      <c r="L21" s="110">
        <f t="shared" si="1"/>
        <v>82</v>
      </c>
      <c r="M21" s="4" t="str">
        <f t="shared" si="0"/>
        <v>Tốt</v>
      </c>
      <c r="N21" s="29">
        <v>0</v>
      </c>
    </row>
    <row r="22" spans="1:14" ht="23.25" customHeight="1">
      <c r="A22" s="4">
        <v>12</v>
      </c>
      <c r="B22" s="29" t="s">
        <v>680</v>
      </c>
      <c r="C22" s="29" t="s">
        <v>145</v>
      </c>
      <c r="D22" s="4">
        <v>1154040202</v>
      </c>
      <c r="E22" s="29">
        <v>18</v>
      </c>
      <c r="F22" s="29">
        <v>25</v>
      </c>
      <c r="G22" s="29">
        <v>17</v>
      </c>
      <c r="H22" s="29">
        <v>15</v>
      </c>
      <c r="I22" s="29">
        <v>0</v>
      </c>
      <c r="J22" s="29">
        <v>0</v>
      </c>
      <c r="K22" s="29">
        <v>0</v>
      </c>
      <c r="L22" s="110">
        <f t="shared" si="1"/>
        <v>75</v>
      </c>
      <c r="M22" s="4" t="str">
        <f t="shared" si="0"/>
        <v>Khá</v>
      </c>
      <c r="N22" s="29">
        <v>0</v>
      </c>
    </row>
    <row r="23" spans="1:14" ht="23.25" customHeight="1">
      <c r="A23" s="4">
        <v>13</v>
      </c>
      <c r="B23" s="29" t="s">
        <v>298</v>
      </c>
      <c r="C23" s="29" t="s">
        <v>262</v>
      </c>
      <c r="D23" s="4">
        <v>1154040211</v>
      </c>
      <c r="E23" s="29">
        <v>20</v>
      </c>
      <c r="F23" s="29">
        <v>25</v>
      </c>
      <c r="G23" s="29">
        <v>20</v>
      </c>
      <c r="H23" s="29">
        <v>15</v>
      </c>
      <c r="I23" s="29">
        <v>0</v>
      </c>
      <c r="J23" s="29">
        <v>0</v>
      </c>
      <c r="K23" s="29">
        <v>0</v>
      </c>
      <c r="L23" s="110">
        <f t="shared" si="1"/>
        <v>80</v>
      </c>
      <c r="M23" s="4" t="str">
        <f t="shared" si="0"/>
        <v>Tốt</v>
      </c>
      <c r="N23" s="29">
        <v>0</v>
      </c>
    </row>
    <row r="24" spans="1:14" ht="23.25" customHeight="1">
      <c r="A24" s="4">
        <v>14</v>
      </c>
      <c r="B24" s="29" t="s">
        <v>297</v>
      </c>
      <c r="C24" s="29" t="s">
        <v>262</v>
      </c>
      <c r="D24" s="4">
        <v>1154040213</v>
      </c>
      <c r="E24" s="29">
        <v>20</v>
      </c>
      <c r="F24" s="29">
        <v>25</v>
      </c>
      <c r="G24" s="29">
        <v>19</v>
      </c>
      <c r="H24" s="29">
        <v>15</v>
      </c>
      <c r="I24" s="29">
        <v>7</v>
      </c>
      <c r="J24" s="29">
        <v>0</v>
      </c>
      <c r="K24" s="29">
        <v>0</v>
      </c>
      <c r="L24" s="110">
        <f t="shared" si="1"/>
        <v>86</v>
      </c>
      <c r="M24" s="4" t="str">
        <f t="shared" si="0"/>
        <v>Tốt</v>
      </c>
      <c r="N24" s="29">
        <v>0</v>
      </c>
    </row>
    <row r="25" spans="1:14" ht="23.25" customHeight="1">
      <c r="A25" s="4">
        <v>15</v>
      </c>
      <c r="B25" s="29" t="s">
        <v>103</v>
      </c>
      <c r="C25" s="29" t="s">
        <v>263</v>
      </c>
      <c r="D25" s="4">
        <v>1154040227</v>
      </c>
      <c r="E25" s="29">
        <v>20</v>
      </c>
      <c r="F25" s="29">
        <v>25</v>
      </c>
      <c r="G25" s="29">
        <v>20</v>
      </c>
      <c r="H25" s="29">
        <v>15</v>
      </c>
      <c r="I25" s="29">
        <v>10</v>
      </c>
      <c r="J25" s="29">
        <v>0</v>
      </c>
      <c r="K25" s="29">
        <v>0</v>
      </c>
      <c r="L25" s="110">
        <f t="shared" si="1"/>
        <v>90</v>
      </c>
      <c r="M25" s="4" t="str">
        <f t="shared" si="0"/>
        <v>Xuất sắc</v>
      </c>
      <c r="N25" s="29">
        <v>0</v>
      </c>
    </row>
    <row r="26" spans="1:14" ht="23.25" customHeight="1">
      <c r="A26" s="4">
        <v>16</v>
      </c>
      <c r="B26" s="29" t="s">
        <v>296</v>
      </c>
      <c r="C26" s="29" t="s">
        <v>263</v>
      </c>
      <c r="D26" s="4">
        <v>1154040231</v>
      </c>
      <c r="E26" s="29">
        <v>20</v>
      </c>
      <c r="F26" s="29">
        <v>25</v>
      </c>
      <c r="G26" s="29">
        <v>20</v>
      </c>
      <c r="H26" s="29">
        <v>15</v>
      </c>
      <c r="I26" s="29">
        <v>0</v>
      </c>
      <c r="J26" s="29">
        <v>0</v>
      </c>
      <c r="K26" s="29">
        <v>0</v>
      </c>
      <c r="L26" s="110">
        <f t="shared" si="1"/>
        <v>80</v>
      </c>
      <c r="M26" s="4" t="str">
        <f t="shared" si="0"/>
        <v>Tốt</v>
      </c>
      <c r="N26" s="29">
        <v>0</v>
      </c>
    </row>
    <row r="27" spans="1:14" ht="23.25" customHeight="1">
      <c r="A27" s="4">
        <v>17</v>
      </c>
      <c r="B27" s="29" t="s">
        <v>295</v>
      </c>
      <c r="C27" s="29" t="s">
        <v>263</v>
      </c>
      <c r="D27" s="4">
        <v>1154040233</v>
      </c>
      <c r="E27" s="29">
        <v>19</v>
      </c>
      <c r="F27" s="29">
        <v>25</v>
      </c>
      <c r="G27" s="29">
        <v>18</v>
      </c>
      <c r="H27" s="29">
        <v>15</v>
      </c>
      <c r="I27" s="29">
        <v>0</v>
      </c>
      <c r="J27" s="29">
        <v>0</v>
      </c>
      <c r="K27" s="29">
        <v>0</v>
      </c>
      <c r="L27" s="110">
        <f t="shared" si="1"/>
        <v>77</v>
      </c>
      <c r="M27" s="4" t="str">
        <f t="shared" si="0"/>
        <v>Khá</v>
      </c>
      <c r="N27" s="29">
        <v>0</v>
      </c>
    </row>
    <row r="28" spans="1:14" ht="23.25" customHeight="1">
      <c r="A28" s="4">
        <v>18</v>
      </c>
      <c r="B28" s="29" t="s">
        <v>294</v>
      </c>
      <c r="C28" s="29" t="s">
        <v>153</v>
      </c>
      <c r="D28" s="4">
        <v>1154040266</v>
      </c>
      <c r="E28" s="29">
        <v>20</v>
      </c>
      <c r="F28" s="29">
        <v>25</v>
      </c>
      <c r="G28" s="29">
        <v>20</v>
      </c>
      <c r="H28" s="29">
        <v>15</v>
      </c>
      <c r="I28" s="29">
        <v>8</v>
      </c>
      <c r="J28" s="29">
        <v>0</v>
      </c>
      <c r="K28" s="29">
        <v>0</v>
      </c>
      <c r="L28" s="110">
        <f t="shared" si="1"/>
        <v>88</v>
      </c>
      <c r="M28" s="4" t="str">
        <f t="shared" si="0"/>
        <v>Tốt</v>
      </c>
      <c r="N28" s="29">
        <v>0</v>
      </c>
    </row>
    <row r="29" spans="1:14" ht="23.25" customHeight="1">
      <c r="A29" s="4">
        <v>19</v>
      </c>
      <c r="B29" s="29" t="s">
        <v>293</v>
      </c>
      <c r="C29" s="29" t="s">
        <v>264</v>
      </c>
      <c r="D29" s="4">
        <v>1154040299</v>
      </c>
      <c r="E29" s="29">
        <v>20</v>
      </c>
      <c r="F29" s="29">
        <v>25</v>
      </c>
      <c r="G29" s="29">
        <v>15</v>
      </c>
      <c r="H29" s="29">
        <v>15</v>
      </c>
      <c r="I29" s="29">
        <v>0</v>
      </c>
      <c r="J29" s="29">
        <v>0</v>
      </c>
      <c r="K29" s="29">
        <v>0</v>
      </c>
      <c r="L29" s="110">
        <f t="shared" si="1"/>
        <v>75</v>
      </c>
      <c r="M29" s="4" t="str">
        <f t="shared" si="0"/>
        <v>Khá</v>
      </c>
      <c r="N29" s="29">
        <v>0</v>
      </c>
    </row>
    <row r="30" spans="1:14" ht="23.25" customHeight="1">
      <c r="A30" s="4">
        <v>20</v>
      </c>
      <c r="B30" s="29" t="s">
        <v>292</v>
      </c>
      <c r="C30" s="29" t="s">
        <v>80</v>
      </c>
      <c r="D30" s="4">
        <v>1154040325</v>
      </c>
      <c r="E30" s="29">
        <v>20</v>
      </c>
      <c r="F30" s="29">
        <v>25</v>
      </c>
      <c r="G30" s="29">
        <v>20</v>
      </c>
      <c r="H30" s="29">
        <v>15</v>
      </c>
      <c r="I30" s="29">
        <v>0</v>
      </c>
      <c r="J30" s="29">
        <v>0</v>
      </c>
      <c r="K30" s="29">
        <v>0</v>
      </c>
      <c r="L30" s="110">
        <f t="shared" si="1"/>
        <v>80</v>
      </c>
      <c r="M30" s="4" t="str">
        <f t="shared" si="0"/>
        <v>Tốt</v>
      </c>
      <c r="N30" s="29">
        <v>0</v>
      </c>
    </row>
    <row r="31" spans="1:14" ht="23.25" customHeight="1">
      <c r="A31" s="4">
        <v>21</v>
      </c>
      <c r="B31" s="29" t="s">
        <v>291</v>
      </c>
      <c r="C31" s="29" t="s">
        <v>80</v>
      </c>
      <c r="D31" s="4">
        <v>1154040332</v>
      </c>
      <c r="E31" s="29">
        <v>20</v>
      </c>
      <c r="F31" s="29">
        <v>25</v>
      </c>
      <c r="G31" s="29">
        <v>20</v>
      </c>
      <c r="H31" s="29">
        <v>15</v>
      </c>
      <c r="I31" s="29">
        <v>7</v>
      </c>
      <c r="J31" s="29">
        <v>0</v>
      </c>
      <c r="K31" s="29">
        <v>0</v>
      </c>
      <c r="L31" s="110">
        <f t="shared" si="1"/>
        <v>87</v>
      </c>
      <c r="M31" s="4" t="str">
        <f t="shared" si="0"/>
        <v>Tốt</v>
      </c>
      <c r="N31" s="29">
        <v>0</v>
      </c>
    </row>
    <row r="32" spans="1:14" ht="23.25" customHeight="1">
      <c r="A32" s="4">
        <v>22</v>
      </c>
      <c r="B32" s="29" t="s">
        <v>290</v>
      </c>
      <c r="C32" s="29" t="s">
        <v>84</v>
      </c>
      <c r="D32" s="4">
        <v>1154040371</v>
      </c>
      <c r="E32" s="29">
        <v>18</v>
      </c>
      <c r="F32" s="29">
        <v>24</v>
      </c>
      <c r="G32" s="29">
        <v>16</v>
      </c>
      <c r="H32" s="29">
        <v>15</v>
      </c>
      <c r="I32" s="29">
        <v>0</v>
      </c>
      <c r="J32" s="29">
        <v>0</v>
      </c>
      <c r="K32" s="29">
        <v>0</v>
      </c>
      <c r="L32" s="110">
        <f t="shared" si="1"/>
        <v>68</v>
      </c>
      <c r="M32" s="4" t="str">
        <f t="shared" si="0"/>
        <v>Trung bình khá</v>
      </c>
      <c r="N32" s="29">
        <v>5</v>
      </c>
    </row>
    <row r="33" spans="1:14" ht="23.25" customHeight="1">
      <c r="A33" s="4">
        <v>23</v>
      </c>
      <c r="B33" s="29" t="s">
        <v>289</v>
      </c>
      <c r="C33" s="29" t="s">
        <v>265</v>
      </c>
      <c r="D33" s="4">
        <v>1154040416</v>
      </c>
      <c r="E33" s="29">
        <v>20</v>
      </c>
      <c r="F33" s="29">
        <v>25</v>
      </c>
      <c r="G33" s="29">
        <v>20</v>
      </c>
      <c r="H33" s="29">
        <v>15</v>
      </c>
      <c r="I33" s="29">
        <v>0</v>
      </c>
      <c r="J33" s="29">
        <v>0</v>
      </c>
      <c r="K33" s="29">
        <v>0</v>
      </c>
      <c r="L33" s="110">
        <f t="shared" si="1"/>
        <v>80</v>
      </c>
      <c r="M33" s="4" t="str">
        <f t="shared" si="0"/>
        <v>Tốt</v>
      </c>
      <c r="N33" s="29">
        <v>0</v>
      </c>
    </row>
    <row r="34" spans="1:14" ht="23.25" customHeight="1">
      <c r="A34" s="4">
        <v>24</v>
      </c>
      <c r="B34" s="29" t="s">
        <v>288</v>
      </c>
      <c r="C34" s="29" t="s">
        <v>266</v>
      </c>
      <c r="D34" s="4">
        <v>1154040430</v>
      </c>
      <c r="E34" s="29">
        <v>18</v>
      </c>
      <c r="F34" s="29">
        <v>25</v>
      </c>
      <c r="G34" s="29">
        <v>17</v>
      </c>
      <c r="H34" s="29">
        <v>15</v>
      </c>
      <c r="I34" s="29">
        <v>0</v>
      </c>
      <c r="J34" s="29">
        <v>0</v>
      </c>
      <c r="K34" s="29">
        <v>0</v>
      </c>
      <c r="L34" s="110">
        <f t="shared" si="1"/>
        <v>75</v>
      </c>
      <c r="M34" s="4" t="str">
        <f t="shared" si="0"/>
        <v>Khá</v>
      </c>
      <c r="N34" s="29">
        <v>0</v>
      </c>
    </row>
    <row r="35" spans="1:14" ht="23.25" customHeight="1">
      <c r="A35" s="4">
        <v>25</v>
      </c>
      <c r="B35" s="29" t="s">
        <v>287</v>
      </c>
      <c r="C35" s="29" t="s">
        <v>94</v>
      </c>
      <c r="D35" s="4">
        <v>1154040480</v>
      </c>
      <c r="E35" s="29">
        <v>20</v>
      </c>
      <c r="F35" s="29">
        <v>25</v>
      </c>
      <c r="G35" s="29">
        <v>20</v>
      </c>
      <c r="H35" s="29">
        <v>15</v>
      </c>
      <c r="I35" s="29">
        <v>0</v>
      </c>
      <c r="J35" s="29">
        <v>0</v>
      </c>
      <c r="K35" s="29">
        <v>0</v>
      </c>
      <c r="L35" s="110">
        <f t="shared" si="1"/>
        <v>80</v>
      </c>
      <c r="M35" s="4" t="str">
        <f t="shared" si="0"/>
        <v>Tốt</v>
      </c>
      <c r="N35" s="29">
        <v>0</v>
      </c>
    </row>
    <row r="36" spans="1:14" ht="23.25" customHeight="1">
      <c r="A36" s="4">
        <v>26</v>
      </c>
      <c r="B36" s="29" t="s">
        <v>286</v>
      </c>
      <c r="C36" s="29" t="s">
        <v>231</v>
      </c>
      <c r="D36" s="4">
        <v>1154040496</v>
      </c>
      <c r="E36" s="29">
        <v>20</v>
      </c>
      <c r="F36" s="29">
        <v>25</v>
      </c>
      <c r="G36" s="29">
        <v>20</v>
      </c>
      <c r="H36" s="29">
        <v>15</v>
      </c>
      <c r="I36" s="29">
        <v>8</v>
      </c>
      <c r="J36" s="29">
        <v>0</v>
      </c>
      <c r="K36" s="29">
        <v>0</v>
      </c>
      <c r="L36" s="110">
        <f t="shared" si="1"/>
        <v>88</v>
      </c>
      <c r="M36" s="4" t="str">
        <f t="shared" si="0"/>
        <v>Tốt</v>
      </c>
      <c r="N36" s="29">
        <v>0</v>
      </c>
    </row>
    <row r="37" spans="1:14" ht="23.25" customHeight="1">
      <c r="A37" s="4">
        <v>27</v>
      </c>
      <c r="B37" s="29" t="s">
        <v>285</v>
      </c>
      <c r="C37" s="29" t="s">
        <v>267</v>
      </c>
      <c r="D37" s="4">
        <v>1154040520</v>
      </c>
      <c r="E37" s="29">
        <v>20</v>
      </c>
      <c r="F37" s="29">
        <v>25</v>
      </c>
      <c r="G37" s="29">
        <v>20</v>
      </c>
      <c r="H37" s="29">
        <v>15</v>
      </c>
      <c r="I37" s="29">
        <v>5</v>
      </c>
      <c r="J37" s="29">
        <v>0</v>
      </c>
      <c r="K37" s="29">
        <v>0</v>
      </c>
      <c r="L37" s="110">
        <f t="shared" si="1"/>
        <v>85</v>
      </c>
      <c r="M37" s="4" t="str">
        <f t="shared" si="0"/>
        <v>Tốt</v>
      </c>
      <c r="N37" s="29">
        <v>0</v>
      </c>
    </row>
    <row r="38" spans="1:14" ht="23.25" customHeight="1">
      <c r="A38" s="4">
        <v>28</v>
      </c>
      <c r="B38" s="29" t="s">
        <v>284</v>
      </c>
      <c r="C38" s="29" t="s">
        <v>98</v>
      </c>
      <c r="D38" s="4">
        <v>1154040541</v>
      </c>
      <c r="E38" s="29">
        <v>20</v>
      </c>
      <c r="F38" s="29">
        <v>25</v>
      </c>
      <c r="G38" s="29">
        <v>18</v>
      </c>
      <c r="H38" s="29">
        <v>15</v>
      </c>
      <c r="I38" s="29">
        <v>0</v>
      </c>
      <c r="J38" s="29">
        <v>0</v>
      </c>
      <c r="K38" s="29">
        <v>0</v>
      </c>
      <c r="L38" s="110">
        <f t="shared" si="1"/>
        <v>78</v>
      </c>
      <c r="M38" s="4" t="str">
        <f t="shared" si="0"/>
        <v>Khá</v>
      </c>
      <c r="N38" s="29">
        <v>0</v>
      </c>
    </row>
    <row r="39" spans="1:14" ht="23.25" customHeight="1">
      <c r="A39" s="4">
        <v>29</v>
      </c>
      <c r="B39" s="29" t="s">
        <v>283</v>
      </c>
      <c r="C39" s="29" t="s">
        <v>238</v>
      </c>
      <c r="D39" s="4">
        <v>1154040532</v>
      </c>
      <c r="E39" s="29">
        <v>19</v>
      </c>
      <c r="F39" s="29">
        <v>25</v>
      </c>
      <c r="G39" s="29">
        <v>20</v>
      </c>
      <c r="H39" s="29">
        <v>15</v>
      </c>
      <c r="I39" s="29">
        <v>0</v>
      </c>
      <c r="J39" s="29">
        <v>0</v>
      </c>
      <c r="K39" s="29">
        <v>0</v>
      </c>
      <c r="L39" s="110">
        <f t="shared" si="1"/>
        <v>79</v>
      </c>
      <c r="M39" s="4" t="str">
        <f t="shared" si="0"/>
        <v>Khá</v>
      </c>
      <c r="N39" s="29">
        <v>0</v>
      </c>
    </row>
    <row r="40" spans="1:14" ht="23.25" customHeight="1">
      <c r="A40" s="4">
        <v>30</v>
      </c>
      <c r="B40" s="29" t="s">
        <v>681</v>
      </c>
      <c r="C40" s="29" t="s">
        <v>102</v>
      </c>
      <c r="D40" s="4">
        <v>1154040567</v>
      </c>
      <c r="E40" s="29">
        <v>20</v>
      </c>
      <c r="F40" s="29">
        <v>25</v>
      </c>
      <c r="G40" s="29">
        <v>20</v>
      </c>
      <c r="H40" s="29">
        <v>15</v>
      </c>
      <c r="I40" s="29">
        <v>0</v>
      </c>
      <c r="J40" s="29">
        <v>0</v>
      </c>
      <c r="K40" s="29">
        <v>0</v>
      </c>
      <c r="L40" s="110">
        <f t="shared" si="1"/>
        <v>80</v>
      </c>
      <c r="M40" s="4" t="str">
        <f t="shared" si="0"/>
        <v>Tốt</v>
      </c>
      <c r="N40" s="29">
        <v>0</v>
      </c>
    </row>
    <row r="41" spans="1:14" ht="23.25" customHeight="1">
      <c r="A41" s="4">
        <v>31</v>
      </c>
      <c r="B41" s="29" t="s">
        <v>282</v>
      </c>
      <c r="C41" s="29" t="s">
        <v>104</v>
      </c>
      <c r="D41" s="4">
        <v>1154040580</v>
      </c>
      <c r="E41" s="29">
        <v>25</v>
      </c>
      <c r="F41" s="29">
        <v>25</v>
      </c>
      <c r="G41" s="29">
        <v>20</v>
      </c>
      <c r="H41" s="29">
        <v>15</v>
      </c>
      <c r="I41" s="29">
        <v>10</v>
      </c>
      <c r="J41" s="29">
        <v>0</v>
      </c>
      <c r="K41" s="29">
        <v>0</v>
      </c>
      <c r="L41" s="110">
        <f t="shared" si="1"/>
        <v>95</v>
      </c>
      <c r="M41" s="4" t="str">
        <f t="shared" si="0"/>
        <v>Xuất sắc</v>
      </c>
      <c r="N41" s="29">
        <v>0</v>
      </c>
    </row>
    <row r="42" spans="1:14" ht="23.25" customHeight="1">
      <c r="A42" s="4">
        <v>32</v>
      </c>
      <c r="B42" s="29" t="s">
        <v>281</v>
      </c>
      <c r="C42" s="29" t="s">
        <v>104</v>
      </c>
      <c r="D42" s="4">
        <v>1154040584</v>
      </c>
      <c r="E42" s="29">
        <v>20</v>
      </c>
      <c r="F42" s="29">
        <v>25</v>
      </c>
      <c r="G42" s="29">
        <v>16</v>
      </c>
      <c r="H42" s="29">
        <v>15</v>
      </c>
      <c r="I42" s="29">
        <v>0</v>
      </c>
      <c r="J42" s="29">
        <v>0</v>
      </c>
      <c r="K42" s="29">
        <v>0</v>
      </c>
      <c r="L42" s="110">
        <f t="shared" si="1"/>
        <v>76</v>
      </c>
      <c r="M42" s="4" t="str">
        <f t="shared" si="0"/>
        <v>Khá</v>
      </c>
      <c r="N42" s="29">
        <v>0</v>
      </c>
    </row>
    <row r="43" spans="1:14" ht="23.25" customHeight="1">
      <c r="A43" s="4">
        <v>33</v>
      </c>
      <c r="B43" s="29" t="s">
        <v>280</v>
      </c>
      <c r="C43" s="29" t="s">
        <v>104</v>
      </c>
      <c r="D43" s="4">
        <v>1154040594</v>
      </c>
      <c r="E43" s="29">
        <v>20</v>
      </c>
      <c r="F43" s="29">
        <v>25</v>
      </c>
      <c r="G43" s="29">
        <v>20</v>
      </c>
      <c r="H43" s="29">
        <v>15</v>
      </c>
      <c r="I43" s="29">
        <v>0</v>
      </c>
      <c r="J43" s="29">
        <v>0</v>
      </c>
      <c r="K43" s="29">
        <v>0</v>
      </c>
      <c r="L43" s="110">
        <f t="shared" si="1"/>
        <v>80</v>
      </c>
      <c r="M43" s="4" t="str">
        <f t="shared" si="0"/>
        <v>Tốt</v>
      </c>
      <c r="N43" s="29">
        <v>0</v>
      </c>
    </row>
    <row r="44" spans="1:14" ht="23.25" customHeight="1">
      <c r="A44" s="4">
        <v>34</v>
      </c>
      <c r="B44" s="29" t="s">
        <v>279</v>
      </c>
      <c r="C44" s="29" t="s">
        <v>268</v>
      </c>
      <c r="D44" s="4">
        <v>1154040632</v>
      </c>
      <c r="E44" s="29">
        <v>18</v>
      </c>
      <c r="F44" s="29">
        <v>25</v>
      </c>
      <c r="G44" s="29">
        <v>18</v>
      </c>
      <c r="H44" s="29">
        <v>15</v>
      </c>
      <c r="I44" s="29">
        <v>0</v>
      </c>
      <c r="J44" s="29">
        <v>0</v>
      </c>
      <c r="K44" s="29">
        <v>0</v>
      </c>
      <c r="L44" s="110">
        <f t="shared" si="1"/>
        <v>76</v>
      </c>
      <c r="M44" s="4" t="str">
        <f t="shared" si="0"/>
        <v>Khá</v>
      </c>
      <c r="N44" s="29">
        <v>0</v>
      </c>
    </row>
    <row r="45" spans="1:14" ht="23.25" customHeight="1">
      <c r="A45" s="4">
        <v>35</v>
      </c>
      <c r="B45" s="29" t="s">
        <v>278</v>
      </c>
      <c r="C45" s="29" t="s">
        <v>269</v>
      </c>
      <c r="D45" s="4">
        <v>1154040645</v>
      </c>
      <c r="E45" s="29">
        <v>20</v>
      </c>
      <c r="F45" s="29">
        <v>25</v>
      </c>
      <c r="G45" s="29">
        <v>16</v>
      </c>
      <c r="H45" s="29">
        <v>15</v>
      </c>
      <c r="I45" s="29">
        <v>0</v>
      </c>
      <c r="J45" s="29">
        <v>0</v>
      </c>
      <c r="K45" s="29">
        <v>0</v>
      </c>
      <c r="L45" s="110">
        <f t="shared" si="1"/>
        <v>76</v>
      </c>
      <c r="M45" s="4" t="str">
        <f t="shared" si="0"/>
        <v>Khá</v>
      </c>
      <c r="N45" s="29">
        <v>0</v>
      </c>
    </row>
    <row r="46" spans="1:14" ht="23.25" customHeight="1">
      <c r="A46" s="4">
        <v>36</v>
      </c>
      <c r="B46" s="29" t="s">
        <v>103</v>
      </c>
      <c r="C46" s="29" t="s">
        <v>118</v>
      </c>
      <c r="D46" s="4">
        <v>1154040669</v>
      </c>
      <c r="E46" s="29">
        <v>20</v>
      </c>
      <c r="F46" s="29">
        <v>25</v>
      </c>
      <c r="G46" s="29">
        <v>20</v>
      </c>
      <c r="H46" s="29">
        <v>15</v>
      </c>
      <c r="I46" s="29">
        <v>0</v>
      </c>
      <c r="J46" s="29">
        <v>0</v>
      </c>
      <c r="K46" s="29">
        <v>0</v>
      </c>
      <c r="L46" s="110">
        <f>SUM(E46:K46)-N46</f>
        <v>75</v>
      </c>
      <c r="M46" s="4" t="str">
        <f t="shared" si="0"/>
        <v>Khá</v>
      </c>
      <c r="N46" s="29">
        <v>5</v>
      </c>
    </row>
    <row r="47" spans="1:14" ht="23.25" customHeight="1">
      <c r="A47" s="4">
        <v>37</v>
      </c>
      <c r="B47" s="29" t="s">
        <v>277</v>
      </c>
      <c r="C47" s="29" t="s">
        <v>118</v>
      </c>
      <c r="D47" s="4">
        <v>1154040676</v>
      </c>
      <c r="E47" s="29">
        <v>20</v>
      </c>
      <c r="F47" s="29">
        <v>25</v>
      </c>
      <c r="G47" s="29">
        <v>18</v>
      </c>
      <c r="H47" s="29">
        <v>15</v>
      </c>
      <c r="I47" s="29">
        <v>7</v>
      </c>
      <c r="J47" s="29">
        <v>0</v>
      </c>
      <c r="K47" s="29">
        <v>0</v>
      </c>
      <c r="L47" s="110">
        <f t="shared" si="1"/>
        <v>80</v>
      </c>
      <c r="M47" s="4" t="str">
        <f t="shared" si="0"/>
        <v>Tốt</v>
      </c>
      <c r="N47" s="29">
        <v>5</v>
      </c>
    </row>
    <row r="48" spans="1:14" ht="23.25" customHeight="1">
      <c r="A48" s="4">
        <v>38</v>
      </c>
      <c r="B48" s="29" t="s">
        <v>276</v>
      </c>
      <c r="C48" s="29" t="s">
        <v>246</v>
      </c>
      <c r="D48" s="4">
        <v>1154040681</v>
      </c>
      <c r="E48" s="29">
        <v>20</v>
      </c>
      <c r="F48" s="29">
        <v>25</v>
      </c>
      <c r="G48" s="29">
        <v>20</v>
      </c>
      <c r="H48" s="29">
        <v>15</v>
      </c>
      <c r="I48" s="29">
        <v>0</v>
      </c>
      <c r="J48" s="29">
        <v>0</v>
      </c>
      <c r="K48" s="29">
        <v>0</v>
      </c>
      <c r="L48" s="110">
        <f t="shared" si="1"/>
        <v>80</v>
      </c>
      <c r="M48" s="4" t="str">
        <f t="shared" si="0"/>
        <v>Tốt</v>
      </c>
      <c r="N48" s="29">
        <v>0</v>
      </c>
    </row>
    <row r="49" spans="1:14" ht="23.25" customHeight="1">
      <c r="A49" s="4">
        <v>39</v>
      </c>
      <c r="B49" s="29" t="s">
        <v>275</v>
      </c>
      <c r="C49" s="29" t="s">
        <v>177</v>
      </c>
      <c r="D49" s="4">
        <v>1154040694</v>
      </c>
      <c r="E49" s="29">
        <v>19</v>
      </c>
      <c r="F49" s="29">
        <v>25</v>
      </c>
      <c r="G49" s="29">
        <v>17</v>
      </c>
      <c r="H49" s="29">
        <v>15</v>
      </c>
      <c r="I49" s="29">
        <v>0</v>
      </c>
      <c r="J49" s="29">
        <v>0</v>
      </c>
      <c r="K49" s="29">
        <v>0</v>
      </c>
      <c r="L49" s="110">
        <f t="shared" si="1"/>
        <v>76</v>
      </c>
      <c r="M49" s="4" t="str">
        <f t="shared" si="0"/>
        <v>Khá</v>
      </c>
      <c r="N49" s="29">
        <v>0</v>
      </c>
    </row>
    <row r="50" spans="1:14" ht="23.25" customHeight="1">
      <c r="A50" s="4">
        <v>40</v>
      </c>
      <c r="B50" s="29" t="s">
        <v>274</v>
      </c>
      <c r="C50" s="29" t="s">
        <v>270</v>
      </c>
      <c r="D50" s="4">
        <v>1154040699</v>
      </c>
      <c r="E50" s="29">
        <v>20</v>
      </c>
      <c r="F50" s="29">
        <v>25</v>
      </c>
      <c r="G50" s="29">
        <v>16</v>
      </c>
      <c r="H50" s="29">
        <v>15</v>
      </c>
      <c r="I50" s="29">
        <v>0</v>
      </c>
      <c r="J50" s="29">
        <v>0</v>
      </c>
      <c r="K50" s="29">
        <v>0</v>
      </c>
      <c r="L50" s="110">
        <f t="shared" si="1"/>
        <v>76</v>
      </c>
      <c r="M50" s="4" t="str">
        <f t="shared" si="0"/>
        <v>Khá</v>
      </c>
      <c r="N50" s="29">
        <v>0</v>
      </c>
    </row>
    <row r="51" spans="1:14" ht="23.25" customHeight="1">
      <c r="A51" s="4">
        <v>41</v>
      </c>
      <c r="B51" s="29" t="s">
        <v>273</v>
      </c>
      <c r="C51" s="29" t="s">
        <v>271</v>
      </c>
      <c r="D51" s="4">
        <v>1154040700</v>
      </c>
      <c r="E51" s="29">
        <v>20</v>
      </c>
      <c r="F51" s="29">
        <v>25</v>
      </c>
      <c r="G51" s="29">
        <v>20</v>
      </c>
      <c r="H51" s="29">
        <v>15</v>
      </c>
      <c r="I51" s="29">
        <v>0</v>
      </c>
      <c r="J51" s="29">
        <v>0</v>
      </c>
      <c r="K51" s="29">
        <v>0</v>
      </c>
      <c r="L51" s="110">
        <f t="shared" si="1"/>
        <v>80</v>
      </c>
      <c r="M51" s="4" t="str">
        <f t="shared" si="0"/>
        <v>Tốt</v>
      </c>
      <c r="N51" s="29">
        <v>0</v>
      </c>
    </row>
    <row r="52" spans="1:14" ht="23.25" customHeight="1">
      <c r="A52" s="4">
        <v>42</v>
      </c>
      <c r="B52" s="29" t="s">
        <v>272</v>
      </c>
      <c r="C52" s="29" t="s">
        <v>271</v>
      </c>
      <c r="D52" s="4">
        <v>1154040703</v>
      </c>
      <c r="E52" s="29">
        <v>20</v>
      </c>
      <c r="F52" s="29">
        <v>25</v>
      </c>
      <c r="G52" s="29">
        <v>20</v>
      </c>
      <c r="H52" s="29">
        <v>15</v>
      </c>
      <c r="I52" s="29">
        <v>0</v>
      </c>
      <c r="J52" s="29">
        <v>0</v>
      </c>
      <c r="K52" s="29">
        <v>0</v>
      </c>
      <c r="L52" s="110">
        <f t="shared" si="1"/>
        <v>80</v>
      </c>
      <c r="M52" s="4" t="str">
        <f t="shared" si="0"/>
        <v>Tốt</v>
      </c>
      <c r="N52" s="29">
        <v>0</v>
      </c>
    </row>
    <row r="53" spans="4:13" s="16" customFormat="1" ht="23.25" customHeight="1">
      <c r="D53" s="18"/>
      <c r="I53" s="175" t="s">
        <v>254</v>
      </c>
      <c r="J53" s="175"/>
      <c r="K53" s="175"/>
      <c r="L53" s="175"/>
      <c r="M53" s="175"/>
    </row>
    <row r="54" spans="1:12" s="17" customFormat="1" ht="23.25" customHeight="1">
      <c r="A54" s="171" t="s">
        <v>12</v>
      </c>
      <c r="B54" s="171"/>
      <c r="C54" s="19"/>
      <c r="D54" s="171" t="s">
        <v>16</v>
      </c>
      <c r="E54" s="171"/>
      <c r="F54" s="171"/>
      <c r="G54" s="171" t="s">
        <v>13</v>
      </c>
      <c r="H54" s="171"/>
      <c r="I54" s="171"/>
      <c r="J54" s="171" t="s">
        <v>14</v>
      </c>
      <c r="K54" s="171"/>
      <c r="L54" s="171"/>
    </row>
    <row r="55" spans="4:13" s="16" customFormat="1" ht="23.25" customHeight="1">
      <c r="D55" s="18"/>
      <c r="J55" s="17"/>
      <c r="K55" s="17"/>
      <c r="L55" s="17"/>
      <c r="M55" s="17"/>
    </row>
    <row r="56" spans="2:13" ht="15.75">
      <c r="B56" s="32"/>
      <c r="C56" s="32"/>
      <c r="D56" s="18"/>
      <c r="E56" s="16"/>
      <c r="F56" s="16"/>
      <c r="G56" s="16"/>
      <c r="H56" s="16"/>
      <c r="I56" s="16"/>
      <c r="J56" s="16"/>
      <c r="K56" s="16"/>
      <c r="L56" s="16"/>
      <c r="M56" s="16"/>
    </row>
    <row r="57" spans="2:13" ht="15.75">
      <c r="B57" s="33"/>
      <c r="C57" s="33"/>
      <c r="D57" s="18"/>
      <c r="E57" s="16"/>
      <c r="F57" s="16"/>
      <c r="G57" s="16"/>
      <c r="H57" s="16"/>
      <c r="I57" s="16"/>
      <c r="J57" s="16"/>
      <c r="K57" s="16"/>
      <c r="L57" s="16"/>
      <c r="M57" s="16"/>
    </row>
    <row r="58" spans="2:3" ht="15.75">
      <c r="B58" s="33"/>
      <c r="C58" s="33"/>
    </row>
    <row r="59" spans="2:3" ht="15.75">
      <c r="B59" s="33"/>
      <c r="C59" s="33"/>
    </row>
    <row r="60" spans="2:3" ht="15.75">
      <c r="B60" s="33"/>
      <c r="C60" s="33"/>
    </row>
    <row r="61" spans="2:3" ht="15.75">
      <c r="B61" s="33"/>
      <c r="C61" s="33"/>
    </row>
    <row r="62" spans="2:3" ht="15.75">
      <c r="B62" s="33"/>
      <c r="C62" s="33"/>
    </row>
    <row r="63" spans="2:3" ht="15.75">
      <c r="B63" s="33"/>
      <c r="C63" s="33"/>
    </row>
  </sheetData>
  <sheetProtection/>
  <mergeCells count="20">
    <mergeCell ref="N8:N9"/>
    <mergeCell ref="M8:M9"/>
    <mergeCell ref="I53:M53"/>
    <mergeCell ref="J54:L54"/>
    <mergeCell ref="A54:B54"/>
    <mergeCell ref="D54:F54"/>
    <mergeCell ref="G54:I54"/>
    <mergeCell ref="A8:A9"/>
    <mergeCell ref="D8:D9"/>
    <mergeCell ref="E8:J8"/>
    <mergeCell ref="B10:C10"/>
    <mergeCell ref="K8:K9"/>
    <mergeCell ref="L8:L9"/>
    <mergeCell ref="A2:D2"/>
    <mergeCell ref="G2:M2"/>
    <mergeCell ref="A3:D3"/>
    <mergeCell ref="G3:M3"/>
    <mergeCell ref="A5:M5"/>
    <mergeCell ref="A6:M6"/>
    <mergeCell ref="B8:C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pane ySplit="12" topLeftCell="A25" activePane="bottomLeft" state="frozen"/>
      <selection pane="topLeft" activeCell="A1" sqref="A1"/>
      <selection pane="bottomLeft" activeCell="D14" sqref="D14"/>
    </sheetView>
  </sheetViews>
  <sheetFormatPr defaultColWidth="9.140625" defaultRowHeight="12.75"/>
  <cols>
    <col min="1" max="1" width="5.7109375" style="36" customWidth="1"/>
    <col min="2" max="2" width="22.140625" style="35" customWidth="1"/>
    <col min="3" max="3" width="10.57421875" style="35" customWidth="1"/>
    <col min="4" max="4" width="13.28125" style="35" customWidth="1"/>
    <col min="5" max="5" width="6.7109375" style="35" customWidth="1"/>
    <col min="6" max="6" width="6.8515625" style="35" customWidth="1"/>
    <col min="7" max="7" width="7.28125" style="35" customWidth="1"/>
    <col min="8" max="8" width="7.57421875" style="35" customWidth="1"/>
    <col min="9" max="9" width="7.8515625" style="35" customWidth="1"/>
    <col min="10" max="10" width="7.421875" style="35" customWidth="1"/>
    <col min="11" max="11" width="8.28125" style="35" customWidth="1"/>
    <col min="12" max="12" width="12.00390625" style="35" customWidth="1"/>
    <col min="13" max="13" width="13.57421875" style="35" customWidth="1"/>
    <col min="14" max="14" width="11.421875" style="35" customWidth="1"/>
    <col min="15" max="16384" width="9.140625" style="35" customWidth="1"/>
  </cols>
  <sheetData>
    <row r="1" spans="1:11" s="34" customFormat="1" ht="18.75" customHeight="1">
      <c r="A1" s="199" t="s">
        <v>444</v>
      </c>
      <c r="B1" s="199"/>
      <c r="C1" s="199"/>
      <c r="D1" s="199"/>
      <c r="K1" s="36" t="s">
        <v>0</v>
      </c>
    </row>
    <row r="2" spans="1:11" s="34" customFormat="1" ht="18.75" customHeight="1">
      <c r="A2" s="199" t="s">
        <v>443</v>
      </c>
      <c r="B2" s="199"/>
      <c r="C2" s="199"/>
      <c r="D2" s="199"/>
      <c r="K2" s="36" t="s">
        <v>34</v>
      </c>
    </row>
    <row r="4" ht="15.75">
      <c r="E4" s="36"/>
    </row>
    <row r="5" spans="1:13" ht="18.75">
      <c r="A5" s="198" t="s">
        <v>35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</row>
    <row r="6" spans="1:13" ht="18.75">
      <c r="A6" s="198" t="s">
        <v>442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</row>
    <row r="7" spans="1:13" ht="18.75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</row>
    <row r="8" spans="1:14" ht="15.75">
      <c r="A8" s="191" t="s">
        <v>2</v>
      </c>
      <c r="B8" s="191" t="s">
        <v>3</v>
      </c>
      <c r="C8" s="191"/>
      <c r="D8" s="191" t="s">
        <v>4</v>
      </c>
      <c r="E8" s="191" t="s">
        <v>10</v>
      </c>
      <c r="F8" s="191"/>
      <c r="G8" s="191"/>
      <c r="H8" s="191"/>
      <c r="I8" s="191"/>
      <c r="J8" s="191"/>
      <c r="K8" s="192" t="s">
        <v>197</v>
      </c>
      <c r="L8" s="194" t="s">
        <v>5</v>
      </c>
      <c r="M8" s="191" t="s">
        <v>36</v>
      </c>
      <c r="N8" s="196" t="s">
        <v>662</v>
      </c>
    </row>
    <row r="9" spans="1:14" ht="15.75">
      <c r="A9" s="191"/>
      <c r="B9" s="191"/>
      <c r="C9" s="191"/>
      <c r="D9" s="191"/>
      <c r="E9" s="118" t="s">
        <v>17</v>
      </c>
      <c r="F9" s="118" t="s">
        <v>18</v>
      </c>
      <c r="G9" s="118" t="s">
        <v>19</v>
      </c>
      <c r="H9" s="118" t="s">
        <v>7</v>
      </c>
      <c r="I9" s="118" t="s">
        <v>8</v>
      </c>
      <c r="J9" s="118" t="s">
        <v>9</v>
      </c>
      <c r="K9" s="193"/>
      <c r="L9" s="195"/>
      <c r="M9" s="191"/>
      <c r="N9" s="197"/>
    </row>
    <row r="10" spans="1:14" ht="15.75">
      <c r="A10" s="4">
        <v>1</v>
      </c>
      <c r="B10" s="187">
        <v>2</v>
      </c>
      <c r="C10" s="187"/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>
        <v>9</v>
      </c>
      <c r="K10" s="4">
        <v>10</v>
      </c>
      <c r="L10" s="4">
        <v>11</v>
      </c>
      <c r="M10" s="4">
        <v>12</v>
      </c>
      <c r="N10" s="37"/>
    </row>
    <row r="11" spans="1:14" ht="21" customHeight="1">
      <c r="A11" s="7">
        <v>1</v>
      </c>
      <c r="B11" s="38" t="s">
        <v>456</v>
      </c>
      <c r="C11" s="38" t="s">
        <v>309</v>
      </c>
      <c r="D11" s="7">
        <v>1154040037</v>
      </c>
      <c r="E11" s="37">
        <v>20</v>
      </c>
      <c r="F11" s="37">
        <v>25</v>
      </c>
      <c r="G11" s="37">
        <v>15</v>
      </c>
      <c r="H11" s="37">
        <v>14</v>
      </c>
      <c r="I11" s="37">
        <v>0</v>
      </c>
      <c r="J11" s="37">
        <v>0</v>
      </c>
      <c r="K11" s="37">
        <v>0</v>
      </c>
      <c r="L11" s="110">
        <f>SUM(E11:K11)-N11</f>
        <v>74</v>
      </c>
      <c r="M11" s="7" t="str">
        <f>IF(L11&lt;30,"Kém",IF(L11&lt;50,"Yếu",IF(L11&lt;60,"Trung bình",IF(L11&lt;70,"Trung bình khá",IF(L11&lt;80,"Khá",IF(L11&lt;90,"Tốt",IF(L11&lt;100,"Xuất sắc")))))))</f>
        <v>Khá</v>
      </c>
      <c r="N11" s="37"/>
    </row>
    <row r="12" spans="1:14" ht="21" customHeight="1">
      <c r="A12" s="7">
        <v>2</v>
      </c>
      <c r="B12" s="38" t="s">
        <v>455</v>
      </c>
      <c r="C12" s="38" t="s">
        <v>310</v>
      </c>
      <c r="D12" s="7">
        <v>1154040057</v>
      </c>
      <c r="E12" s="37">
        <v>20</v>
      </c>
      <c r="F12" s="37">
        <v>25</v>
      </c>
      <c r="G12" s="37">
        <v>20</v>
      </c>
      <c r="H12" s="37">
        <v>15</v>
      </c>
      <c r="I12" s="37">
        <v>7</v>
      </c>
      <c r="J12" s="37">
        <v>0</v>
      </c>
      <c r="K12" s="37">
        <v>0</v>
      </c>
      <c r="L12" s="110">
        <f aca="true" t="shared" si="0" ref="L12:L51">SUM(E12:K12)-N12</f>
        <v>87</v>
      </c>
      <c r="M12" s="7" t="str">
        <f aca="true" t="shared" si="1" ref="M12:M51">IF(L12&lt;30,"Kém",IF(L12&lt;50,"Yếu",IF(L12&lt;60,"Trung bình",IF(L12&lt;70,"Trung bình khá",IF(L12&lt;80,"Khá",IF(L12&lt;90,"Tốt",IF(L12&lt;100,"Xuất sắc")))))))</f>
        <v>Tốt</v>
      </c>
      <c r="N12" s="37"/>
    </row>
    <row r="13" spans="1:14" ht="21" customHeight="1">
      <c r="A13" s="7">
        <v>3</v>
      </c>
      <c r="B13" s="38" t="s">
        <v>61</v>
      </c>
      <c r="C13" s="38" t="s">
        <v>445</v>
      </c>
      <c r="D13" s="7">
        <v>1154040064</v>
      </c>
      <c r="E13" s="37">
        <v>18</v>
      </c>
      <c r="F13" s="37">
        <v>25</v>
      </c>
      <c r="G13" s="37">
        <v>16</v>
      </c>
      <c r="H13" s="37">
        <v>15</v>
      </c>
      <c r="I13" s="37">
        <v>0</v>
      </c>
      <c r="J13" s="37">
        <v>0</v>
      </c>
      <c r="K13" s="37">
        <v>0</v>
      </c>
      <c r="L13" s="110">
        <f t="shared" si="0"/>
        <v>74</v>
      </c>
      <c r="M13" s="7" t="str">
        <f t="shared" si="1"/>
        <v>Khá</v>
      </c>
      <c r="N13" s="37"/>
    </row>
    <row r="14" spans="1:14" ht="21" customHeight="1">
      <c r="A14" s="7">
        <v>4</v>
      </c>
      <c r="B14" s="38" t="s">
        <v>457</v>
      </c>
      <c r="C14" s="38" t="s">
        <v>45</v>
      </c>
      <c r="D14" s="7">
        <v>1154040074</v>
      </c>
      <c r="E14" s="37">
        <v>20</v>
      </c>
      <c r="F14" s="37">
        <v>25</v>
      </c>
      <c r="G14" s="37">
        <v>15</v>
      </c>
      <c r="H14" s="37">
        <v>15</v>
      </c>
      <c r="I14" s="37">
        <v>10</v>
      </c>
      <c r="J14" s="37">
        <v>0</v>
      </c>
      <c r="K14" s="37">
        <v>0</v>
      </c>
      <c r="L14" s="110">
        <f t="shared" si="0"/>
        <v>85</v>
      </c>
      <c r="M14" s="7" t="str">
        <f t="shared" si="1"/>
        <v>Tốt</v>
      </c>
      <c r="N14" s="37"/>
    </row>
    <row r="15" spans="1:14" ht="21" customHeight="1">
      <c r="A15" s="7">
        <v>5</v>
      </c>
      <c r="B15" s="38" t="s">
        <v>458</v>
      </c>
      <c r="C15" s="38" t="s">
        <v>45</v>
      </c>
      <c r="D15" s="7">
        <v>1154040076</v>
      </c>
      <c r="E15" s="37">
        <v>20</v>
      </c>
      <c r="F15" s="37">
        <v>25</v>
      </c>
      <c r="G15" s="37">
        <v>15</v>
      </c>
      <c r="H15" s="37">
        <v>15</v>
      </c>
      <c r="I15" s="37">
        <v>0</v>
      </c>
      <c r="J15" s="37">
        <v>0</v>
      </c>
      <c r="K15" s="37">
        <v>0</v>
      </c>
      <c r="L15" s="110">
        <f t="shared" si="0"/>
        <v>75</v>
      </c>
      <c r="M15" s="7" t="str">
        <f>IF(L15&lt;30,"Kém",IF(L15&lt;50,"Yếu",IF(L15&lt;60,"Trung bình",IF(L15&lt;70,"Trung bình khá",IF(L15&lt;80,"Khá",IF(L15&lt;90,"Tốt",IF(L15&lt;100,"Xuất sắc")))))))</f>
        <v>Khá</v>
      </c>
      <c r="N15" s="37"/>
    </row>
    <row r="16" spans="1:14" ht="21" customHeight="1">
      <c r="A16" s="7">
        <v>6</v>
      </c>
      <c r="B16" s="38" t="s">
        <v>161</v>
      </c>
      <c r="C16" s="38" t="s">
        <v>45</v>
      </c>
      <c r="D16" s="7">
        <v>1154040077</v>
      </c>
      <c r="E16" s="37">
        <v>20</v>
      </c>
      <c r="F16" s="37">
        <v>25</v>
      </c>
      <c r="G16" s="37">
        <v>13</v>
      </c>
      <c r="H16" s="37">
        <v>15</v>
      </c>
      <c r="I16" s="37">
        <v>0</v>
      </c>
      <c r="J16" s="37">
        <v>0</v>
      </c>
      <c r="K16" s="37">
        <v>0</v>
      </c>
      <c r="L16" s="110">
        <f t="shared" si="0"/>
        <v>73</v>
      </c>
      <c r="M16" s="7" t="str">
        <f t="shared" si="1"/>
        <v>Khá</v>
      </c>
      <c r="N16" s="37"/>
    </row>
    <row r="17" spans="1:14" ht="21" customHeight="1">
      <c r="A17" s="7">
        <v>7</v>
      </c>
      <c r="B17" s="38" t="s">
        <v>459</v>
      </c>
      <c r="C17" s="38" t="s">
        <v>259</v>
      </c>
      <c r="D17" s="7">
        <v>1154040083</v>
      </c>
      <c r="E17" s="37">
        <v>20</v>
      </c>
      <c r="F17" s="37">
        <v>25</v>
      </c>
      <c r="G17" s="37">
        <v>15</v>
      </c>
      <c r="H17" s="37">
        <v>10</v>
      </c>
      <c r="I17" s="37">
        <v>0</v>
      </c>
      <c r="J17" s="37">
        <v>0</v>
      </c>
      <c r="K17" s="37">
        <v>0</v>
      </c>
      <c r="L17" s="110">
        <f t="shared" si="0"/>
        <v>70</v>
      </c>
      <c r="M17" s="7" t="str">
        <f t="shared" si="1"/>
        <v>Khá</v>
      </c>
      <c r="N17" s="37"/>
    </row>
    <row r="18" spans="1:14" ht="21" customHeight="1">
      <c r="A18" s="7">
        <v>8</v>
      </c>
      <c r="B18" s="38" t="s">
        <v>460</v>
      </c>
      <c r="C18" s="38" t="s">
        <v>47</v>
      </c>
      <c r="D18" s="7">
        <v>1154040086</v>
      </c>
      <c r="E18" s="37">
        <v>20</v>
      </c>
      <c r="F18" s="37">
        <v>25</v>
      </c>
      <c r="G18" s="37">
        <v>15</v>
      </c>
      <c r="H18" s="37">
        <v>10</v>
      </c>
      <c r="I18" s="37">
        <v>0</v>
      </c>
      <c r="J18" s="37">
        <v>0</v>
      </c>
      <c r="K18" s="37">
        <v>0</v>
      </c>
      <c r="L18" s="110">
        <f t="shared" si="0"/>
        <v>70</v>
      </c>
      <c r="M18" s="7" t="str">
        <f t="shared" si="1"/>
        <v>Khá</v>
      </c>
      <c r="N18" s="37"/>
    </row>
    <row r="19" spans="1:14" ht="21" customHeight="1">
      <c r="A19" s="7">
        <v>9</v>
      </c>
      <c r="B19" s="38" t="s">
        <v>461</v>
      </c>
      <c r="C19" s="38" t="s">
        <v>446</v>
      </c>
      <c r="D19" s="7">
        <v>1154040111</v>
      </c>
      <c r="E19" s="37">
        <v>20</v>
      </c>
      <c r="F19" s="37">
        <v>25</v>
      </c>
      <c r="G19" s="37">
        <v>13</v>
      </c>
      <c r="H19" s="37">
        <v>15</v>
      </c>
      <c r="I19" s="37">
        <v>0</v>
      </c>
      <c r="J19" s="37">
        <v>0</v>
      </c>
      <c r="K19" s="37">
        <v>0</v>
      </c>
      <c r="L19" s="110">
        <f t="shared" si="0"/>
        <v>73</v>
      </c>
      <c r="M19" s="7" t="str">
        <f t="shared" si="1"/>
        <v>Khá</v>
      </c>
      <c r="N19" s="37"/>
    </row>
    <row r="20" spans="1:14" ht="21" customHeight="1">
      <c r="A20" s="7">
        <v>10</v>
      </c>
      <c r="B20" s="38" t="s">
        <v>462</v>
      </c>
      <c r="C20" s="38" t="s">
        <v>56</v>
      </c>
      <c r="D20" s="7">
        <v>1154040132</v>
      </c>
      <c r="E20" s="37">
        <v>20</v>
      </c>
      <c r="F20" s="37">
        <v>25</v>
      </c>
      <c r="G20" s="37">
        <v>13</v>
      </c>
      <c r="H20" s="37">
        <v>12</v>
      </c>
      <c r="I20" s="37">
        <v>0</v>
      </c>
      <c r="J20" s="37">
        <v>0</v>
      </c>
      <c r="K20" s="37">
        <v>0</v>
      </c>
      <c r="L20" s="110">
        <f t="shared" si="0"/>
        <v>65</v>
      </c>
      <c r="M20" s="7" t="str">
        <f t="shared" si="1"/>
        <v>Trung bình khá</v>
      </c>
      <c r="N20" s="37">
        <v>5</v>
      </c>
    </row>
    <row r="21" spans="1:14" ht="21" customHeight="1">
      <c r="A21" s="7">
        <v>11</v>
      </c>
      <c r="B21" s="38" t="s">
        <v>40</v>
      </c>
      <c r="C21" s="38" t="s">
        <v>54</v>
      </c>
      <c r="D21" s="7">
        <v>1154040139</v>
      </c>
      <c r="E21" s="37">
        <v>20</v>
      </c>
      <c r="F21" s="37">
        <v>25</v>
      </c>
      <c r="G21" s="37">
        <v>13</v>
      </c>
      <c r="H21" s="37">
        <v>12</v>
      </c>
      <c r="I21" s="37">
        <v>0</v>
      </c>
      <c r="J21" s="37">
        <v>0</v>
      </c>
      <c r="K21" s="37">
        <v>0</v>
      </c>
      <c r="L21" s="110">
        <f t="shared" si="0"/>
        <v>70</v>
      </c>
      <c r="M21" s="7" t="str">
        <f t="shared" si="1"/>
        <v>Khá</v>
      </c>
      <c r="N21" s="37"/>
    </row>
    <row r="22" spans="1:14" ht="21" customHeight="1">
      <c r="A22" s="7">
        <v>12</v>
      </c>
      <c r="B22" s="38" t="s">
        <v>463</v>
      </c>
      <c r="C22" s="38" t="s">
        <v>447</v>
      </c>
      <c r="D22" s="7">
        <v>1154040156</v>
      </c>
      <c r="E22" s="37">
        <v>20</v>
      </c>
      <c r="F22" s="37">
        <v>25</v>
      </c>
      <c r="G22" s="37">
        <v>15</v>
      </c>
      <c r="H22" s="37">
        <v>14</v>
      </c>
      <c r="I22" s="37">
        <v>0</v>
      </c>
      <c r="J22" s="37">
        <v>0</v>
      </c>
      <c r="K22" s="37">
        <v>0</v>
      </c>
      <c r="L22" s="110">
        <f t="shared" si="0"/>
        <v>74</v>
      </c>
      <c r="M22" s="7" t="str">
        <f>IF(L22&lt;30,"Kém",IF(L22&lt;50,"Yếu",IF(L22&lt;60,"Trung bình",IF(L22&lt;70,"Trung bình khá",IF(L22&lt;80,"Khá",IF(L22&lt;90,"Tốt",IF(L22&lt;100,"Xuất sắc")))))))</f>
        <v>Khá</v>
      </c>
      <c r="N22" s="37"/>
    </row>
    <row r="23" spans="1:14" ht="21" customHeight="1">
      <c r="A23" s="7">
        <v>13</v>
      </c>
      <c r="B23" s="38" t="s">
        <v>464</v>
      </c>
      <c r="C23" s="38" t="s">
        <v>64</v>
      </c>
      <c r="D23" s="7">
        <v>1154040160</v>
      </c>
      <c r="E23" s="37">
        <v>20</v>
      </c>
      <c r="F23" s="37">
        <v>25</v>
      </c>
      <c r="G23" s="37">
        <v>14</v>
      </c>
      <c r="H23" s="37">
        <v>15</v>
      </c>
      <c r="I23" s="37">
        <v>0</v>
      </c>
      <c r="J23" s="37">
        <v>0</v>
      </c>
      <c r="K23" s="37">
        <v>0</v>
      </c>
      <c r="L23" s="110">
        <f t="shared" si="0"/>
        <v>74</v>
      </c>
      <c r="M23" s="7" t="str">
        <f t="shared" si="1"/>
        <v>Khá</v>
      </c>
      <c r="N23" s="37"/>
    </row>
    <row r="24" spans="1:14" ht="21" customHeight="1">
      <c r="A24" s="7">
        <v>14</v>
      </c>
      <c r="B24" s="38" t="s">
        <v>465</v>
      </c>
      <c r="C24" s="38" t="s">
        <v>64</v>
      </c>
      <c r="D24" s="7">
        <v>1154040165</v>
      </c>
      <c r="E24" s="37">
        <v>28</v>
      </c>
      <c r="F24" s="37">
        <v>25</v>
      </c>
      <c r="G24" s="37">
        <v>13</v>
      </c>
      <c r="H24" s="37">
        <v>15</v>
      </c>
      <c r="I24" s="37">
        <v>8</v>
      </c>
      <c r="J24" s="37">
        <v>0</v>
      </c>
      <c r="K24" s="37">
        <v>0</v>
      </c>
      <c r="L24" s="110">
        <f t="shared" si="0"/>
        <v>89</v>
      </c>
      <c r="M24" s="7" t="str">
        <f t="shared" si="1"/>
        <v>Tốt</v>
      </c>
      <c r="N24" s="37"/>
    </row>
    <row r="25" spans="1:14" ht="21" customHeight="1">
      <c r="A25" s="7">
        <v>15</v>
      </c>
      <c r="B25" s="38" t="s">
        <v>466</v>
      </c>
      <c r="C25" s="38" t="s">
        <v>139</v>
      </c>
      <c r="D25" s="7">
        <v>1154040174</v>
      </c>
      <c r="E25" s="37">
        <v>20</v>
      </c>
      <c r="F25" s="37">
        <v>25</v>
      </c>
      <c r="G25" s="37">
        <v>15</v>
      </c>
      <c r="H25" s="37">
        <v>15</v>
      </c>
      <c r="I25" s="37">
        <v>5</v>
      </c>
      <c r="J25" s="37">
        <v>0</v>
      </c>
      <c r="K25" s="37">
        <v>0</v>
      </c>
      <c r="L25" s="110">
        <f t="shared" si="0"/>
        <v>80</v>
      </c>
      <c r="M25" s="7" t="str">
        <f t="shared" si="1"/>
        <v>Tốt</v>
      </c>
      <c r="N25" s="37"/>
    </row>
    <row r="26" spans="1:14" ht="21" customHeight="1">
      <c r="A26" s="7">
        <v>16</v>
      </c>
      <c r="B26" s="38" t="s">
        <v>467</v>
      </c>
      <c r="C26" s="38" t="s">
        <v>261</v>
      </c>
      <c r="D26" s="7">
        <v>1154040181</v>
      </c>
      <c r="E26" s="37">
        <v>20</v>
      </c>
      <c r="F26" s="37">
        <v>25</v>
      </c>
      <c r="G26" s="37">
        <v>20</v>
      </c>
      <c r="H26" s="37">
        <v>15</v>
      </c>
      <c r="I26" s="37">
        <v>10</v>
      </c>
      <c r="J26" s="37">
        <v>0</v>
      </c>
      <c r="K26" s="37">
        <v>0</v>
      </c>
      <c r="L26" s="110">
        <f t="shared" si="0"/>
        <v>90</v>
      </c>
      <c r="M26" s="7" t="str">
        <f t="shared" si="1"/>
        <v>Xuất sắc</v>
      </c>
      <c r="N26" s="37"/>
    </row>
    <row r="27" spans="1:14" ht="21" customHeight="1">
      <c r="A27" s="7">
        <v>17</v>
      </c>
      <c r="B27" s="38" t="s">
        <v>468</v>
      </c>
      <c r="C27" s="38" t="s">
        <v>67</v>
      </c>
      <c r="D27" s="7">
        <v>1154040196</v>
      </c>
      <c r="E27" s="37">
        <v>17</v>
      </c>
      <c r="F27" s="37">
        <v>25</v>
      </c>
      <c r="G27" s="37">
        <v>15</v>
      </c>
      <c r="H27" s="37">
        <v>15</v>
      </c>
      <c r="I27" s="37">
        <v>0</v>
      </c>
      <c r="J27" s="37">
        <v>0</v>
      </c>
      <c r="K27" s="37">
        <v>0</v>
      </c>
      <c r="L27" s="110">
        <f t="shared" si="0"/>
        <v>72</v>
      </c>
      <c r="M27" s="7" t="str">
        <f t="shared" si="1"/>
        <v>Khá</v>
      </c>
      <c r="N27" s="37"/>
    </row>
    <row r="28" spans="1:14" ht="21" customHeight="1">
      <c r="A28" s="7">
        <v>18</v>
      </c>
      <c r="B28" s="38" t="s">
        <v>469</v>
      </c>
      <c r="C28" s="38" t="s">
        <v>448</v>
      </c>
      <c r="D28" s="7">
        <v>1154040244</v>
      </c>
      <c r="E28" s="37">
        <v>20</v>
      </c>
      <c r="F28" s="37">
        <v>25</v>
      </c>
      <c r="G28" s="37">
        <v>15</v>
      </c>
      <c r="H28" s="37">
        <v>15</v>
      </c>
      <c r="I28" s="37">
        <v>10</v>
      </c>
      <c r="J28" s="37">
        <v>0</v>
      </c>
      <c r="K28" s="37">
        <v>0</v>
      </c>
      <c r="L28" s="110">
        <f t="shared" si="0"/>
        <v>85</v>
      </c>
      <c r="M28" s="7" t="str">
        <f t="shared" si="1"/>
        <v>Tốt</v>
      </c>
      <c r="N28" s="37"/>
    </row>
    <row r="29" spans="1:14" ht="21" customHeight="1">
      <c r="A29" s="7">
        <v>19</v>
      </c>
      <c r="B29" s="38" t="s">
        <v>470</v>
      </c>
      <c r="C29" s="38" t="s">
        <v>153</v>
      </c>
      <c r="D29" s="7">
        <v>1154040269</v>
      </c>
      <c r="E29" s="37">
        <v>17</v>
      </c>
      <c r="F29" s="37">
        <v>25</v>
      </c>
      <c r="G29" s="37">
        <v>15</v>
      </c>
      <c r="H29" s="37">
        <v>14</v>
      </c>
      <c r="I29" s="37">
        <v>0</v>
      </c>
      <c r="J29" s="37">
        <v>0</v>
      </c>
      <c r="K29" s="37">
        <v>0</v>
      </c>
      <c r="L29" s="110">
        <f t="shared" si="0"/>
        <v>71</v>
      </c>
      <c r="M29" s="7" t="str">
        <f t="shared" si="1"/>
        <v>Khá</v>
      </c>
      <c r="N29" s="37"/>
    </row>
    <row r="30" spans="1:14" ht="21" customHeight="1">
      <c r="A30" s="7">
        <v>20</v>
      </c>
      <c r="B30" s="38" t="s">
        <v>299</v>
      </c>
      <c r="C30" s="38" t="s">
        <v>76</v>
      </c>
      <c r="D30" s="7">
        <v>1154040281</v>
      </c>
      <c r="E30" s="37">
        <v>20</v>
      </c>
      <c r="F30" s="37">
        <v>25</v>
      </c>
      <c r="G30" s="37">
        <v>13</v>
      </c>
      <c r="H30" s="37">
        <v>15</v>
      </c>
      <c r="I30" s="37">
        <v>0</v>
      </c>
      <c r="J30" s="37">
        <v>0</v>
      </c>
      <c r="K30" s="37">
        <v>0</v>
      </c>
      <c r="L30" s="110">
        <f t="shared" si="0"/>
        <v>73</v>
      </c>
      <c r="M30" s="7" t="str">
        <f t="shared" si="1"/>
        <v>Khá</v>
      </c>
      <c r="N30" s="37"/>
    </row>
    <row r="31" spans="1:14" ht="21" customHeight="1">
      <c r="A31" s="7">
        <v>21</v>
      </c>
      <c r="B31" s="38" t="s">
        <v>471</v>
      </c>
      <c r="C31" s="38" t="s">
        <v>76</v>
      </c>
      <c r="D31" s="7">
        <v>1154040282</v>
      </c>
      <c r="E31" s="37">
        <v>20</v>
      </c>
      <c r="F31" s="37">
        <v>25</v>
      </c>
      <c r="G31" s="37">
        <v>14</v>
      </c>
      <c r="H31" s="37">
        <v>15</v>
      </c>
      <c r="I31" s="37">
        <v>0</v>
      </c>
      <c r="J31" s="37">
        <v>0</v>
      </c>
      <c r="K31" s="37">
        <v>0</v>
      </c>
      <c r="L31" s="110">
        <f t="shared" si="0"/>
        <v>74</v>
      </c>
      <c r="M31" s="7" t="str">
        <f t="shared" si="1"/>
        <v>Khá</v>
      </c>
      <c r="N31" s="37"/>
    </row>
    <row r="32" spans="1:14" ht="21" customHeight="1">
      <c r="A32" s="7">
        <v>22</v>
      </c>
      <c r="B32" s="38" t="s">
        <v>472</v>
      </c>
      <c r="C32" s="38" t="s">
        <v>449</v>
      </c>
      <c r="D32" s="7">
        <v>1154040319</v>
      </c>
      <c r="E32" s="37">
        <v>18</v>
      </c>
      <c r="F32" s="37">
        <v>23</v>
      </c>
      <c r="G32" s="37">
        <v>14</v>
      </c>
      <c r="H32" s="37">
        <v>15</v>
      </c>
      <c r="I32" s="37">
        <v>0</v>
      </c>
      <c r="J32" s="37">
        <v>0</v>
      </c>
      <c r="K32" s="37">
        <v>0</v>
      </c>
      <c r="L32" s="110">
        <f t="shared" si="0"/>
        <v>70</v>
      </c>
      <c r="M32" s="7" t="str">
        <f t="shared" si="1"/>
        <v>Khá</v>
      </c>
      <c r="N32" s="37"/>
    </row>
    <row r="33" spans="1:14" ht="21" customHeight="1">
      <c r="A33" s="7">
        <v>23</v>
      </c>
      <c r="B33" s="38" t="s">
        <v>473</v>
      </c>
      <c r="C33" s="38" t="s">
        <v>80</v>
      </c>
      <c r="D33" s="7">
        <v>1154040324</v>
      </c>
      <c r="E33" s="37">
        <v>20</v>
      </c>
      <c r="F33" s="37">
        <v>25</v>
      </c>
      <c r="G33" s="37">
        <v>15</v>
      </c>
      <c r="H33" s="37">
        <v>15</v>
      </c>
      <c r="I33" s="37">
        <v>0</v>
      </c>
      <c r="J33" s="37">
        <v>0</v>
      </c>
      <c r="K33" s="37">
        <v>0</v>
      </c>
      <c r="L33" s="110">
        <f t="shared" si="0"/>
        <v>75</v>
      </c>
      <c r="M33" s="7" t="str">
        <f t="shared" si="1"/>
        <v>Khá</v>
      </c>
      <c r="N33" s="37"/>
    </row>
    <row r="34" spans="1:14" ht="21" customHeight="1">
      <c r="A34" s="7">
        <v>24</v>
      </c>
      <c r="B34" s="38" t="s">
        <v>474</v>
      </c>
      <c r="C34" s="38" t="s">
        <v>80</v>
      </c>
      <c r="D34" s="7">
        <v>1154040326</v>
      </c>
      <c r="E34" s="37">
        <v>17</v>
      </c>
      <c r="F34" s="37">
        <v>25</v>
      </c>
      <c r="G34" s="37">
        <v>15</v>
      </c>
      <c r="H34" s="37">
        <v>15</v>
      </c>
      <c r="I34" s="37">
        <v>0</v>
      </c>
      <c r="J34" s="37">
        <v>0</v>
      </c>
      <c r="K34" s="37">
        <v>0</v>
      </c>
      <c r="L34" s="110">
        <f t="shared" si="0"/>
        <v>72</v>
      </c>
      <c r="M34" s="7" t="str">
        <f t="shared" si="1"/>
        <v>Khá</v>
      </c>
      <c r="N34" s="37"/>
    </row>
    <row r="35" spans="1:14" ht="21" customHeight="1">
      <c r="A35" s="7">
        <v>25</v>
      </c>
      <c r="B35" s="38" t="s">
        <v>475</v>
      </c>
      <c r="C35" s="38" t="s">
        <v>158</v>
      </c>
      <c r="D35" s="7">
        <v>1154040367</v>
      </c>
      <c r="E35" s="37">
        <v>20</v>
      </c>
      <c r="F35" s="37">
        <v>25</v>
      </c>
      <c r="G35" s="37">
        <v>15</v>
      </c>
      <c r="H35" s="37">
        <v>13</v>
      </c>
      <c r="I35" s="37">
        <v>0</v>
      </c>
      <c r="J35" s="37">
        <v>0</v>
      </c>
      <c r="K35" s="37">
        <v>0</v>
      </c>
      <c r="L35" s="110">
        <f t="shared" si="0"/>
        <v>73</v>
      </c>
      <c r="M35" s="7" t="str">
        <f t="shared" si="1"/>
        <v>Khá</v>
      </c>
      <c r="N35" s="37"/>
    </row>
    <row r="36" spans="1:14" ht="21" customHeight="1">
      <c r="A36" s="7">
        <v>26</v>
      </c>
      <c r="B36" s="38" t="s">
        <v>476</v>
      </c>
      <c r="C36" s="38" t="s">
        <v>450</v>
      </c>
      <c r="D36" s="7">
        <v>1154040381</v>
      </c>
      <c r="E36" s="37">
        <v>20</v>
      </c>
      <c r="F36" s="37">
        <v>25</v>
      </c>
      <c r="G36" s="37">
        <v>15</v>
      </c>
      <c r="H36" s="37">
        <v>15</v>
      </c>
      <c r="I36" s="37">
        <v>10</v>
      </c>
      <c r="J36" s="37">
        <v>0</v>
      </c>
      <c r="K36" s="37">
        <v>0</v>
      </c>
      <c r="L36" s="110">
        <f t="shared" si="0"/>
        <v>85</v>
      </c>
      <c r="M36" s="7" t="str">
        <f t="shared" si="1"/>
        <v>Tốt</v>
      </c>
      <c r="N36" s="37"/>
    </row>
    <row r="37" spans="1:14" ht="21" customHeight="1">
      <c r="A37" s="7">
        <v>27</v>
      </c>
      <c r="B37" s="38" t="s">
        <v>477</v>
      </c>
      <c r="C37" s="38" t="s">
        <v>312</v>
      </c>
      <c r="D37" s="7">
        <v>1154040410</v>
      </c>
      <c r="E37" s="37">
        <v>17</v>
      </c>
      <c r="F37" s="37">
        <v>23</v>
      </c>
      <c r="G37" s="37">
        <v>15</v>
      </c>
      <c r="H37" s="37">
        <v>15</v>
      </c>
      <c r="I37" s="37">
        <v>0</v>
      </c>
      <c r="J37" s="37">
        <v>0</v>
      </c>
      <c r="K37" s="37">
        <v>0</v>
      </c>
      <c r="L37" s="110">
        <f t="shared" si="0"/>
        <v>70</v>
      </c>
      <c r="M37" s="7" t="str">
        <f t="shared" si="1"/>
        <v>Khá</v>
      </c>
      <c r="N37" s="37"/>
    </row>
    <row r="38" spans="1:14" ht="21" customHeight="1">
      <c r="A38" s="7">
        <v>28</v>
      </c>
      <c r="B38" s="38" t="s">
        <v>478</v>
      </c>
      <c r="C38" s="38" t="s">
        <v>314</v>
      </c>
      <c r="D38" s="7">
        <v>1154040446</v>
      </c>
      <c r="E38" s="37">
        <v>19</v>
      </c>
      <c r="F38" s="37">
        <v>25</v>
      </c>
      <c r="G38" s="37">
        <v>13</v>
      </c>
      <c r="H38" s="37">
        <v>14</v>
      </c>
      <c r="I38" s="37">
        <v>0</v>
      </c>
      <c r="J38" s="37">
        <v>0</v>
      </c>
      <c r="K38" s="37">
        <v>0</v>
      </c>
      <c r="L38" s="110">
        <f t="shared" si="0"/>
        <v>71</v>
      </c>
      <c r="M38" s="7" t="str">
        <f t="shared" si="1"/>
        <v>Khá</v>
      </c>
      <c r="N38" s="37"/>
    </row>
    <row r="39" spans="1:14" ht="21" customHeight="1">
      <c r="A39" s="7">
        <v>29</v>
      </c>
      <c r="B39" s="38" t="s">
        <v>479</v>
      </c>
      <c r="C39" s="38" t="s">
        <v>451</v>
      </c>
      <c r="D39" s="7">
        <v>1154040478</v>
      </c>
      <c r="E39" s="37">
        <v>15</v>
      </c>
      <c r="F39" s="37">
        <v>25</v>
      </c>
      <c r="G39" s="37">
        <v>15</v>
      </c>
      <c r="H39" s="37">
        <v>15</v>
      </c>
      <c r="I39" s="37">
        <v>0</v>
      </c>
      <c r="J39" s="37">
        <v>0</v>
      </c>
      <c r="K39" s="37">
        <v>0</v>
      </c>
      <c r="L39" s="110">
        <f t="shared" si="0"/>
        <v>70</v>
      </c>
      <c r="M39" s="7" t="str">
        <f t="shared" si="1"/>
        <v>Khá</v>
      </c>
      <c r="N39" s="37"/>
    </row>
    <row r="40" spans="1:14" ht="21" customHeight="1">
      <c r="A40" s="7">
        <v>30</v>
      </c>
      <c r="B40" s="38" t="s">
        <v>49</v>
      </c>
      <c r="C40" s="38" t="s">
        <v>94</v>
      </c>
      <c r="D40" s="7">
        <v>1154040484</v>
      </c>
      <c r="E40" s="37">
        <v>20</v>
      </c>
      <c r="F40" s="37">
        <v>25</v>
      </c>
      <c r="G40" s="37">
        <v>15</v>
      </c>
      <c r="H40" s="37">
        <v>15</v>
      </c>
      <c r="I40" s="37">
        <v>0</v>
      </c>
      <c r="J40" s="37">
        <v>0</v>
      </c>
      <c r="K40" s="37">
        <v>0</v>
      </c>
      <c r="L40" s="110">
        <f t="shared" si="0"/>
        <v>75</v>
      </c>
      <c r="M40" s="7" t="str">
        <f t="shared" si="1"/>
        <v>Khá</v>
      </c>
      <c r="N40" s="37"/>
    </row>
    <row r="41" spans="1:14" ht="21" customHeight="1">
      <c r="A41" s="7">
        <v>31</v>
      </c>
      <c r="B41" s="38" t="s">
        <v>480</v>
      </c>
      <c r="C41" s="38" t="s">
        <v>452</v>
      </c>
      <c r="D41" s="7">
        <v>1154040488</v>
      </c>
      <c r="E41" s="37">
        <v>20</v>
      </c>
      <c r="F41" s="37">
        <v>25</v>
      </c>
      <c r="G41" s="37">
        <v>15</v>
      </c>
      <c r="H41" s="37">
        <v>20</v>
      </c>
      <c r="I41" s="37">
        <v>10</v>
      </c>
      <c r="J41" s="37">
        <v>0</v>
      </c>
      <c r="K41" s="37">
        <v>0</v>
      </c>
      <c r="L41" s="110">
        <f t="shared" si="0"/>
        <v>90</v>
      </c>
      <c r="M41" s="7" t="str">
        <f t="shared" si="1"/>
        <v>Xuất sắc</v>
      </c>
      <c r="N41" s="37"/>
    </row>
    <row r="42" spans="1:14" ht="21" customHeight="1">
      <c r="A42" s="7">
        <v>32</v>
      </c>
      <c r="B42" s="38" t="s">
        <v>481</v>
      </c>
      <c r="C42" s="38" t="s">
        <v>100</v>
      </c>
      <c r="D42" s="7">
        <v>1154040550</v>
      </c>
      <c r="E42" s="37">
        <v>20</v>
      </c>
      <c r="F42" s="37">
        <v>25</v>
      </c>
      <c r="G42" s="37">
        <v>15</v>
      </c>
      <c r="H42" s="37">
        <v>13</v>
      </c>
      <c r="I42" s="37">
        <v>7</v>
      </c>
      <c r="J42" s="37">
        <v>0</v>
      </c>
      <c r="K42" s="37">
        <v>0</v>
      </c>
      <c r="L42" s="110">
        <f t="shared" si="0"/>
        <v>80</v>
      </c>
      <c r="M42" s="7" t="str">
        <f t="shared" si="1"/>
        <v>Tốt</v>
      </c>
      <c r="N42" s="37"/>
    </row>
    <row r="43" spans="1:14" ht="21" customHeight="1">
      <c r="A43" s="7">
        <v>33</v>
      </c>
      <c r="B43" s="38" t="s">
        <v>338</v>
      </c>
      <c r="C43" s="38" t="s">
        <v>100</v>
      </c>
      <c r="D43" s="7">
        <v>1154040557</v>
      </c>
      <c r="E43" s="37">
        <v>20</v>
      </c>
      <c r="F43" s="37">
        <v>25</v>
      </c>
      <c r="G43" s="37">
        <v>20</v>
      </c>
      <c r="H43" s="37">
        <v>15</v>
      </c>
      <c r="I43" s="37">
        <v>0</v>
      </c>
      <c r="J43" s="37">
        <v>0</v>
      </c>
      <c r="K43" s="37">
        <v>0</v>
      </c>
      <c r="L43" s="110">
        <f t="shared" si="0"/>
        <v>80</v>
      </c>
      <c r="M43" s="7" t="str">
        <f t="shared" si="1"/>
        <v>Tốt</v>
      </c>
      <c r="N43" s="37"/>
    </row>
    <row r="44" spans="1:14" ht="21" customHeight="1">
      <c r="A44" s="7">
        <v>34</v>
      </c>
      <c r="B44" s="38" t="s">
        <v>454</v>
      </c>
      <c r="C44" s="38" t="s">
        <v>453</v>
      </c>
      <c r="D44" s="7">
        <v>1154040576</v>
      </c>
      <c r="E44" s="37">
        <v>20</v>
      </c>
      <c r="F44" s="37">
        <v>25</v>
      </c>
      <c r="G44" s="37">
        <v>13</v>
      </c>
      <c r="H44" s="37">
        <v>12</v>
      </c>
      <c r="I44" s="37">
        <v>0</v>
      </c>
      <c r="J44" s="37">
        <v>0</v>
      </c>
      <c r="K44" s="37">
        <v>0</v>
      </c>
      <c r="L44" s="110">
        <f t="shared" si="0"/>
        <v>70</v>
      </c>
      <c r="M44" s="7" t="str">
        <f t="shared" si="1"/>
        <v>Khá</v>
      </c>
      <c r="N44" s="37"/>
    </row>
    <row r="45" spans="1:14" ht="21" customHeight="1">
      <c r="A45" s="7">
        <v>35</v>
      </c>
      <c r="B45" s="38" t="s">
        <v>482</v>
      </c>
      <c r="C45" s="38" t="s">
        <v>104</v>
      </c>
      <c r="D45" s="7">
        <v>1154040579</v>
      </c>
      <c r="E45" s="37">
        <v>20</v>
      </c>
      <c r="F45" s="37">
        <v>25</v>
      </c>
      <c r="G45" s="37">
        <v>10</v>
      </c>
      <c r="H45" s="37">
        <v>15</v>
      </c>
      <c r="I45" s="37">
        <v>0</v>
      </c>
      <c r="J45" s="37">
        <v>0</v>
      </c>
      <c r="K45" s="37">
        <v>0</v>
      </c>
      <c r="L45" s="110">
        <f t="shared" si="0"/>
        <v>70</v>
      </c>
      <c r="M45" s="7" t="str">
        <f t="shared" si="1"/>
        <v>Khá</v>
      </c>
      <c r="N45" s="37"/>
    </row>
    <row r="46" spans="1:14" ht="21" customHeight="1">
      <c r="A46" s="7">
        <v>36</v>
      </c>
      <c r="B46" s="38" t="s">
        <v>483</v>
      </c>
      <c r="C46" s="38" t="s">
        <v>104</v>
      </c>
      <c r="D46" s="7">
        <v>1154040600</v>
      </c>
      <c r="E46" s="37">
        <v>17</v>
      </c>
      <c r="F46" s="37">
        <v>25</v>
      </c>
      <c r="G46" s="37">
        <v>15</v>
      </c>
      <c r="H46" s="37">
        <v>15</v>
      </c>
      <c r="I46" s="37">
        <v>0</v>
      </c>
      <c r="J46" s="37">
        <v>0</v>
      </c>
      <c r="K46" s="37">
        <v>0</v>
      </c>
      <c r="L46" s="110">
        <f t="shared" si="0"/>
        <v>72</v>
      </c>
      <c r="M46" s="7" t="str">
        <f>IF(L46&lt;30,"Kém",IF(L46&lt;50,"Yếu",IF(L46&lt;60,"Trung bình",IF(L46&lt;70,"Trung bình khá",IF(L46&lt;80,"Khá",IF(L46&lt;90,"Tốt",IF(L46&lt;100,"Xuất sắc")))))))</f>
        <v>Khá</v>
      </c>
      <c r="N46" s="37"/>
    </row>
    <row r="47" spans="1:14" ht="21" customHeight="1">
      <c r="A47" s="7">
        <v>37</v>
      </c>
      <c r="B47" s="38" t="s">
        <v>484</v>
      </c>
      <c r="C47" s="38" t="s">
        <v>108</v>
      </c>
      <c r="D47" s="7">
        <v>1154040617</v>
      </c>
      <c r="E47" s="37">
        <v>20</v>
      </c>
      <c r="F47" s="37">
        <v>25</v>
      </c>
      <c r="G47" s="37">
        <v>14</v>
      </c>
      <c r="H47" s="37">
        <v>15</v>
      </c>
      <c r="I47" s="37">
        <v>8</v>
      </c>
      <c r="J47" s="37">
        <v>0</v>
      </c>
      <c r="K47" s="37">
        <v>0</v>
      </c>
      <c r="L47" s="110">
        <f t="shared" si="0"/>
        <v>82</v>
      </c>
      <c r="M47" s="7" t="str">
        <f t="shared" si="1"/>
        <v>Tốt</v>
      </c>
      <c r="N47" s="37"/>
    </row>
    <row r="48" spans="1:14" ht="21" customHeight="1">
      <c r="A48" s="7">
        <v>38</v>
      </c>
      <c r="B48" s="38" t="s">
        <v>485</v>
      </c>
      <c r="C48" s="38" t="s">
        <v>173</v>
      </c>
      <c r="D48" s="7">
        <v>1154040622</v>
      </c>
      <c r="E48" s="37">
        <v>19</v>
      </c>
      <c r="F48" s="37">
        <v>25</v>
      </c>
      <c r="G48" s="37">
        <v>13</v>
      </c>
      <c r="H48" s="37">
        <v>13</v>
      </c>
      <c r="I48" s="37">
        <v>0</v>
      </c>
      <c r="J48" s="37">
        <v>0</v>
      </c>
      <c r="K48" s="37">
        <v>0</v>
      </c>
      <c r="L48" s="110">
        <f t="shared" si="0"/>
        <v>70</v>
      </c>
      <c r="M48" s="7" t="str">
        <f t="shared" si="1"/>
        <v>Khá</v>
      </c>
      <c r="N48" s="37"/>
    </row>
    <row r="49" spans="1:14" ht="21" customHeight="1">
      <c r="A49" s="7">
        <v>39</v>
      </c>
      <c r="B49" s="38" t="s">
        <v>486</v>
      </c>
      <c r="C49" s="38" t="s">
        <v>357</v>
      </c>
      <c r="D49" s="7">
        <v>1154040635</v>
      </c>
      <c r="E49" s="37">
        <v>19</v>
      </c>
      <c r="F49" s="37">
        <v>25</v>
      </c>
      <c r="G49" s="37">
        <v>15</v>
      </c>
      <c r="H49" s="37">
        <v>15</v>
      </c>
      <c r="I49" s="37">
        <v>0</v>
      </c>
      <c r="J49" s="37">
        <v>0</v>
      </c>
      <c r="K49" s="37">
        <v>0</v>
      </c>
      <c r="L49" s="110">
        <f t="shared" si="0"/>
        <v>74</v>
      </c>
      <c r="M49" s="7" t="str">
        <f t="shared" si="1"/>
        <v>Khá</v>
      </c>
      <c r="N49" s="37"/>
    </row>
    <row r="50" spans="1:14" ht="21" customHeight="1">
      <c r="A50" s="7">
        <v>40</v>
      </c>
      <c r="B50" s="38" t="s">
        <v>682</v>
      </c>
      <c r="C50" s="38" t="s">
        <v>117</v>
      </c>
      <c r="D50" s="7">
        <v>1154040662</v>
      </c>
      <c r="E50" s="37">
        <v>16</v>
      </c>
      <c r="F50" s="37">
        <v>25</v>
      </c>
      <c r="G50" s="37">
        <v>15</v>
      </c>
      <c r="H50" s="37">
        <v>15</v>
      </c>
      <c r="I50" s="37">
        <v>0</v>
      </c>
      <c r="J50" s="37">
        <v>0</v>
      </c>
      <c r="K50" s="37">
        <v>0</v>
      </c>
      <c r="L50" s="110">
        <f t="shared" si="0"/>
        <v>71</v>
      </c>
      <c r="M50" s="7" t="str">
        <f t="shared" si="1"/>
        <v>Khá</v>
      </c>
      <c r="N50" s="37"/>
    </row>
    <row r="51" spans="1:14" ht="21" customHeight="1">
      <c r="A51" s="7">
        <v>41</v>
      </c>
      <c r="B51" s="38" t="s">
        <v>454</v>
      </c>
      <c r="C51" s="38" t="s">
        <v>118</v>
      </c>
      <c r="D51" s="7">
        <v>1154040680</v>
      </c>
      <c r="E51" s="37">
        <v>18</v>
      </c>
      <c r="F51" s="37">
        <v>23</v>
      </c>
      <c r="G51" s="37">
        <v>15</v>
      </c>
      <c r="H51" s="37">
        <v>15</v>
      </c>
      <c r="I51" s="37">
        <v>0</v>
      </c>
      <c r="J51" s="37">
        <v>0</v>
      </c>
      <c r="K51" s="37">
        <v>0</v>
      </c>
      <c r="L51" s="110">
        <f t="shared" si="0"/>
        <v>71</v>
      </c>
      <c r="M51" s="7" t="str">
        <f t="shared" si="1"/>
        <v>Khá</v>
      </c>
      <c r="N51" s="37"/>
    </row>
    <row r="52" ht="21" customHeight="1"/>
    <row r="53" ht="21" customHeight="1">
      <c r="K53" s="36" t="s">
        <v>37</v>
      </c>
    </row>
    <row r="55" spans="2:11" ht="15.75">
      <c r="B55" s="36" t="s">
        <v>12</v>
      </c>
      <c r="C55" s="36"/>
      <c r="E55" s="36" t="s">
        <v>16</v>
      </c>
      <c r="H55" s="36" t="s">
        <v>13</v>
      </c>
      <c r="K55" s="35" t="s">
        <v>38</v>
      </c>
    </row>
  </sheetData>
  <sheetProtection/>
  <mergeCells count="13">
    <mergeCell ref="N8:N9"/>
    <mergeCell ref="A5:M5"/>
    <mergeCell ref="A6:M6"/>
    <mergeCell ref="A1:D1"/>
    <mergeCell ref="A2:D2"/>
    <mergeCell ref="B8:C9"/>
    <mergeCell ref="B10:C10"/>
    <mergeCell ref="M8:M9"/>
    <mergeCell ref="A8:A9"/>
    <mergeCell ref="D8:D9"/>
    <mergeCell ref="E8:J8"/>
    <mergeCell ref="K8:K9"/>
    <mergeCell ref="L8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30">
      <selection activeCell="B44" sqref="B44"/>
    </sheetView>
  </sheetViews>
  <sheetFormatPr defaultColWidth="9.140625" defaultRowHeight="12.75"/>
  <cols>
    <col min="1" max="1" width="5.57421875" style="11" customWidth="1"/>
    <col min="2" max="2" width="22.421875" style="8" customWidth="1"/>
    <col min="3" max="3" width="8.8515625" style="8" customWidth="1"/>
    <col min="4" max="4" width="13.57421875" style="8" customWidth="1"/>
    <col min="5" max="11" width="9.140625" style="8" customWidth="1"/>
    <col min="12" max="12" width="12.421875" style="8" customWidth="1"/>
    <col min="13" max="13" width="11.28125" style="11" customWidth="1"/>
    <col min="14" max="14" width="11.7109375" style="8" customWidth="1"/>
    <col min="15" max="16384" width="9.140625" style="8" customWidth="1"/>
  </cols>
  <sheetData>
    <row r="1" ht="15.75">
      <c r="M1" s="116" t="s">
        <v>15</v>
      </c>
    </row>
    <row r="2" spans="1:13" ht="18.75" customHeight="1">
      <c r="A2" s="183" t="s">
        <v>27</v>
      </c>
      <c r="B2" s="183"/>
      <c r="C2" s="183"/>
      <c r="D2" s="183"/>
      <c r="G2" s="172" t="s">
        <v>0</v>
      </c>
      <c r="H2" s="172"/>
      <c r="I2" s="172"/>
      <c r="J2" s="172"/>
      <c r="K2" s="172"/>
      <c r="L2" s="172"/>
      <c r="M2" s="172"/>
    </row>
    <row r="3" spans="1:13" ht="18.75" customHeight="1">
      <c r="A3" s="183" t="s">
        <v>531</v>
      </c>
      <c r="B3" s="183"/>
      <c r="C3" s="183"/>
      <c r="D3" s="183"/>
      <c r="G3" s="172" t="s">
        <v>1</v>
      </c>
      <c r="H3" s="172"/>
      <c r="I3" s="172"/>
      <c r="J3" s="172"/>
      <c r="K3" s="172"/>
      <c r="L3" s="172"/>
      <c r="M3" s="172"/>
    </row>
    <row r="5" spans="1:13" ht="18.75">
      <c r="A5" s="184" t="s">
        <v>11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1:13" ht="18.75">
      <c r="A6" s="184" t="s">
        <v>442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</row>
    <row r="7" spans="1:13" ht="15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4" ht="21" customHeight="1">
      <c r="A8" s="168" t="s">
        <v>2</v>
      </c>
      <c r="B8" s="176" t="s">
        <v>3</v>
      </c>
      <c r="C8" s="177"/>
      <c r="D8" s="168" t="s">
        <v>4</v>
      </c>
      <c r="E8" s="170" t="s">
        <v>10</v>
      </c>
      <c r="F8" s="169"/>
      <c r="G8" s="169"/>
      <c r="H8" s="169"/>
      <c r="I8" s="169"/>
      <c r="J8" s="169"/>
      <c r="K8" s="173" t="s">
        <v>200</v>
      </c>
      <c r="L8" s="174" t="s">
        <v>198</v>
      </c>
      <c r="M8" s="168" t="s">
        <v>6</v>
      </c>
      <c r="N8" s="181" t="s">
        <v>663</v>
      </c>
    </row>
    <row r="9" spans="1:14" s="10" customFormat="1" ht="21" customHeight="1">
      <c r="A9" s="169"/>
      <c r="B9" s="178"/>
      <c r="C9" s="170"/>
      <c r="D9" s="169"/>
      <c r="E9" s="2" t="s">
        <v>17</v>
      </c>
      <c r="F9" s="2" t="s">
        <v>18</v>
      </c>
      <c r="G9" s="2" t="s">
        <v>19</v>
      </c>
      <c r="H9" s="2" t="s">
        <v>7</v>
      </c>
      <c r="I9" s="2" t="s">
        <v>8</v>
      </c>
      <c r="J9" s="2" t="s">
        <v>9</v>
      </c>
      <c r="K9" s="169"/>
      <c r="L9" s="169"/>
      <c r="M9" s="169"/>
      <c r="N9" s="182"/>
    </row>
    <row r="10" spans="1:14" ht="21" customHeight="1">
      <c r="A10" s="4">
        <v>1</v>
      </c>
      <c r="B10" s="179">
        <v>2</v>
      </c>
      <c r="C10" s="180"/>
      <c r="D10" s="30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>
        <v>9</v>
      </c>
      <c r="K10" s="4">
        <v>10</v>
      </c>
      <c r="L10" s="4">
        <v>11</v>
      </c>
      <c r="M10" s="4">
        <v>12</v>
      </c>
      <c r="N10" s="29"/>
    </row>
    <row r="11" spans="1:14" ht="21" customHeight="1">
      <c r="A11" s="4">
        <v>1</v>
      </c>
      <c r="B11" s="29" t="s">
        <v>530</v>
      </c>
      <c r="C11" s="29" t="s">
        <v>256</v>
      </c>
      <c r="D11" s="29">
        <v>1154040001</v>
      </c>
      <c r="E11" s="29">
        <v>20</v>
      </c>
      <c r="F11" s="29">
        <v>25</v>
      </c>
      <c r="G11" s="29">
        <v>20</v>
      </c>
      <c r="H11" s="29">
        <v>15</v>
      </c>
      <c r="I11" s="29">
        <v>0</v>
      </c>
      <c r="J11" s="29">
        <v>0</v>
      </c>
      <c r="K11" s="29">
        <v>0</v>
      </c>
      <c r="L11" s="110">
        <f>SUM(E11:K11)-N11</f>
        <v>80</v>
      </c>
      <c r="M11" s="4" t="str">
        <f aca="true" t="shared" si="0" ref="M11:M53">IF(L11&gt;89,"Xuất sắc",IF(L11&gt;79,"Tốt",IF(L11&gt;69,"Khá",IF(L11&gt;59,"Trung bình khá",IF(L11&gt;49,"Trung bình",IF(L11&gt;29,"Yếu","Kém"))))))</f>
        <v>Tốt</v>
      </c>
      <c r="N11" s="29"/>
    </row>
    <row r="12" spans="1:14" ht="21" customHeight="1">
      <c r="A12" s="4">
        <v>2</v>
      </c>
      <c r="B12" s="29" t="s">
        <v>529</v>
      </c>
      <c r="C12" s="29" t="s">
        <v>256</v>
      </c>
      <c r="D12" s="29">
        <v>1154040005</v>
      </c>
      <c r="E12" s="29">
        <v>20</v>
      </c>
      <c r="F12" s="29">
        <v>25</v>
      </c>
      <c r="G12" s="29">
        <v>20</v>
      </c>
      <c r="H12" s="29">
        <v>15</v>
      </c>
      <c r="I12" s="29">
        <v>10</v>
      </c>
      <c r="J12" s="29">
        <v>0</v>
      </c>
      <c r="K12" s="29">
        <v>0</v>
      </c>
      <c r="L12" s="110">
        <f aca="true" t="shared" si="1" ref="L12:L53">SUM(E12:K12)-N12</f>
        <v>90</v>
      </c>
      <c r="M12" s="4" t="str">
        <f t="shared" si="0"/>
        <v>Xuất sắc</v>
      </c>
      <c r="N12" s="29"/>
    </row>
    <row r="13" spans="1:14" ht="21" customHeight="1">
      <c r="A13" s="4">
        <v>3</v>
      </c>
      <c r="B13" s="29" t="s">
        <v>528</v>
      </c>
      <c r="C13" s="29" t="s">
        <v>41</v>
      </c>
      <c r="D13" s="29">
        <v>1154040018</v>
      </c>
      <c r="E13" s="29">
        <v>20</v>
      </c>
      <c r="F13" s="29">
        <v>25</v>
      </c>
      <c r="G13" s="29">
        <v>20</v>
      </c>
      <c r="H13" s="29">
        <v>15</v>
      </c>
      <c r="I13" s="29">
        <v>0</v>
      </c>
      <c r="J13" s="29">
        <v>0</v>
      </c>
      <c r="K13" s="29">
        <v>0</v>
      </c>
      <c r="L13" s="110">
        <f t="shared" si="1"/>
        <v>80</v>
      </c>
      <c r="M13" s="4" t="str">
        <f t="shared" si="0"/>
        <v>Tốt</v>
      </c>
      <c r="N13" s="29"/>
    </row>
    <row r="14" spans="1:14" ht="21" customHeight="1">
      <c r="A14" s="4">
        <v>4</v>
      </c>
      <c r="B14" s="29" t="s">
        <v>527</v>
      </c>
      <c r="C14" s="29" t="s">
        <v>487</v>
      </c>
      <c r="D14" s="29">
        <v>1154040041</v>
      </c>
      <c r="E14" s="29">
        <v>20</v>
      </c>
      <c r="F14" s="29">
        <v>25</v>
      </c>
      <c r="G14" s="29">
        <v>20</v>
      </c>
      <c r="H14" s="29">
        <v>15</v>
      </c>
      <c r="I14" s="29">
        <v>0</v>
      </c>
      <c r="J14" s="29">
        <v>0</v>
      </c>
      <c r="K14" s="29">
        <v>0</v>
      </c>
      <c r="L14" s="110">
        <f t="shared" si="1"/>
        <v>80</v>
      </c>
      <c r="M14" s="4" t="str">
        <f t="shared" si="0"/>
        <v>Tốt</v>
      </c>
      <c r="N14" s="29"/>
    </row>
    <row r="15" spans="1:14" ht="21" customHeight="1">
      <c r="A15" s="4">
        <v>5</v>
      </c>
      <c r="B15" s="29" t="s">
        <v>526</v>
      </c>
      <c r="C15" s="29" t="s">
        <v>488</v>
      </c>
      <c r="D15" s="29">
        <v>1154040052</v>
      </c>
      <c r="E15" s="29">
        <v>20</v>
      </c>
      <c r="F15" s="29">
        <v>25</v>
      </c>
      <c r="G15" s="29">
        <v>20</v>
      </c>
      <c r="H15" s="29">
        <v>15</v>
      </c>
      <c r="I15" s="29">
        <v>0</v>
      </c>
      <c r="J15" s="29">
        <v>0</v>
      </c>
      <c r="K15" s="29">
        <v>0</v>
      </c>
      <c r="L15" s="110">
        <f t="shared" si="1"/>
        <v>80</v>
      </c>
      <c r="M15" s="4" t="str">
        <f t="shared" si="0"/>
        <v>Tốt</v>
      </c>
      <c r="N15" s="29"/>
    </row>
    <row r="16" spans="1:14" ht="21" customHeight="1">
      <c r="A16" s="4">
        <v>6</v>
      </c>
      <c r="B16" s="29" t="s">
        <v>479</v>
      </c>
      <c r="C16" s="29" t="s">
        <v>488</v>
      </c>
      <c r="D16" s="29">
        <v>1154040053</v>
      </c>
      <c r="E16" s="29">
        <v>20</v>
      </c>
      <c r="F16" s="29">
        <v>25</v>
      </c>
      <c r="G16" s="29">
        <v>20</v>
      </c>
      <c r="H16" s="29">
        <v>15</v>
      </c>
      <c r="I16" s="29">
        <v>10</v>
      </c>
      <c r="J16" s="29">
        <v>0</v>
      </c>
      <c r="K16" s="29">
        <v>0</v>
      </c>
      <c r="L16" s="110">
        <f t="shared" si="1"/>
        <v>90</v>
      </c>
      <c r="M16" s="4" t="str">
        <f t="shared" si="0"/>
        <v>Xuất sắc</v>
      </c>
      <c r="N16" s="29"/>
    </row>
    <row r="17" spans="1:14" ht="21" customHeight="1">
      <c r="A17" s="4">
        <v>7</v>
      </c>
      <c r="B17" s="29" t="s">
        <v>227</v>
      </c>
      <c r="C17" s="29" t="s">
        <v>489</v>
      </c>
      <c r="D17" s="29">
        <v>1154040063</v>
      </c>
      <c r="E17" s="29">
        <v>20</v>
      </c>
      <c r="F17" s="29">
        <v>25</v>
      </c>
      <c r="G17" s="29">
        <v>20</v>
      </c>
      <c r="H17" s="29">
        <v>15</v>
      </c>
      <c r="I17" s="29">
        <v>0</v>
      </c>
      <c r="J17" s="29">
        <v>0</v>
      </c>
      <c r="K17" s="29">
        <v>0</v>
      </c>
      <c r="L17" s="110">
        <f t="shared" si="1"/>
        <v>80</v>
      </c>
      <c r="M17" s="4" t="str">
        <f t="shared" si="0"/>
        <v>Tốt</v>
      </c>
      <c r="N17" s="29"/>
    </row>
    <row r="18" spans="1:14" ht="21" customHeight="1">
      <c r="A18" s="4">
        <v>8</v>
      </c>
      <c r="B18" s="29" t="s">
        <v>525</v>
      </c>
      <c r="C18" s="29" t="s">
        <v>45</v>
      </c>
      <c r="D18" s="29">
        <v>1154040069</v>
      </c>
      <c r="E18" s="29">
        <v>20</v>
      </c>
      <c r="F18" s="29">
        <v>25</v>
      </c>
      <c r="G18" s="29">
        <v>20</v>
      </c>
      <c r="H18" s="29">
        <v>15</v>
      </c>
      <c r="I18" s="29">
        <v>0</v>
      </c>
      <c r="J18" s="29">
        <v>0</v>
      </c>
      <c r="K18" s="29">
        <v>0</v>
      </c>
      <c r="L18" s="110">
        <f t="shared" si="1"/>
        <v>80</v>
      </c>
      <c r="M18" s="4" t="str">
        <f t="shared" si="0"/>
        <v>Tốt</v>
      </c>
      <c r="N18" s="29"/>
    </row>
    <row r="19" spans="1:14" ht="21" customHeight="1">
      <c r="A19" s="4">
        <v>9</v>
      </c>
      <c r="B19" s="29" t="s">
        <v>524</v>
      </c>
      <c r="C19" s="29" t="s">
        <v>490</v>
      </c>
      <c r="D19" s="29">
        <v>1154040103</v>
      </c>
      <c r="E19" s="29">
        <v>20</v>
      </c>
      <c r="F19" s="29">
        <v>25</v>
      </c>
      <c r="G19" s="29">
        <v>10</v>
      </c>
      <c r="H19" s="29">
        <v>15</v>
      </c>
      <c r="I19" s="29">
        <v>0</v>
      </c>
      <c r="J19" s="29">
        <v>0</v>
      </c>
      <c r="K19" s="29">
        <v>0</v>
      </c>
      <c r="L19" s="110">
        <f t="shared" si="1"/>
        <v>70</v>
      </c>
      <c r="M19" s="4" t="str">
        <f t="shared" si="0"/>
        <v>Khá</v>
      </c>
      <c r="N19" s="29"/>
    </row>
    <row r="20" spans="1:14" ht="21" customHeight="1">
      <c r="A20" s="4">
        <v>10</v>
      </c>
      <c r="B20" s="29" t="s">
        <v>523</v>
      </c>
      <c r="C20" s="29" t="s">
        <v>491</v>
      </c>
      <c r="D20" s="29">
        <v>1154040112</v>
      </c>
      <c r="E20" s="29">
        <v>30</v>
      </c>
      <c r="F20" s="29">
        <v>25</v>
      </c>
      <c r="G20" s="29">
        <v>20</v>
      </c>
      <c r="H20" s="29">
        <v>15</v>
      </c>
      <c r="I20" s="29">
        <v>10</v>
      </c>
      <c r="J20" s="29">
        <v>0</v>
      </c>
      <c r="K20" s="29">
        <v>0</v>
      </c>
      <c r="L20" s="110">
        <f t="shared" si="1"/>
        <v>100</v>
      </c>
      <c r="M20" s="4" t="str">
        <f t="shared" si="0"/>
        <v>Xuất sắc</v>
      </c>
      <c r="N20" s="29"/>
    </row>
    <row r="21" spans="1:14" ht="21" customHeight="1">
      <c r="A21" s="4">
        <v>11</v>
      </c>
      <c r="B21" s="29" t="s">
        <v>522</v>
      </c>
      <c r="C21" s="29" t="s">
        <v>52</v>
      </c>
      <c r="D21" s="29">
        <v>1154040124</v>
      </c>
      <c r="E21" s="29">
        <v>20</v>
      </c>
      <c r="F21" s="29">
        <v>25</v>
      </c>
      <c r="G21" s="29">
        <v>20</v>
      </c>
      <c r="H21" s="29">
        <v>15</v>
      </c>
      <c r="I21" s="29">
        <v>0</v>
      </c>
      <c r="J21" s="29">
        <v>0</v>
      </c>
      <c r="K21" s="29">
        <v>0</v>
      </c>
      <c r="L21" s="110">
        <f t="shared" si="1"/>
        <v>80</v>
      </c>
      <c r="M21" s="4" t="str">
        <f t="shared" si="0"/>
        <v>Tốt</v>
      </c>
      <c r="N21" s="29"/>
    </row>
    <row r="22" spans="1:14" ht="21" customHeight="1">
      <c r="A22" s="4">
        <v>12</v>
      </c>
      <c r="B22" s="29" t="s">
        <v>521</v>
      </c>
      <c r="C22" s="29" t="s">
        <v>64</v>
      </c>
      <c r="D22" s="29">
        <v>1154040161</v>
      </c>
      <c r="E22" s="29">
        <v>20</v>
      </c>
      <c r="F22" s="29">
        <v>25</v>
      </c>
      <c r="G22" s="29">
        <v>10</v>
      </c>
      <c r="H22" s="29">
        <v>15</v>
      </c>
      <c r="I22" s="29">
        <v>0</v>
      </c>
      <c r="J22" s="29">
        <v>0</v>
      </c>
      <c r="K22" s="29">
        <v>0</v>
      </c>
      <c r="L22" s="110">
        <f t="shared" si="1"/>
        <v>70</v>
      </c>
      <c r="M22" s="4" t="str">
        <f t="shared" si="0"/>
        <v>Khá</v>
      </c>
      <c r="N22" s="29"/>
    </row>
    <row r="23" spans="1:14" ht="21" customHeight="1">
      <c r="A23" s="4">
        <v>13</v>
      </c>
      <c r="B23" s="29" t="s">
        <v>73</v>
      </c>
      <c r="C23" s="29" t="s">
        <v>67</v>
      </c>
      <c r="D23" s="29">
        <v>1154040191</v>
      </c>
      <c r="E23" s="29">
        <v>20</v>
      </c>
      <c r="F23" s="29">
        <v>25</v>
      </c>
      <c r="G23" s="29">
        <v>20</v>
      </c>
      <c r="H23" s="29">
        <v>15</v>
      </c>
      <c r="I23" s="29">
        <v>0</v>
      </c>
      <c r="J23" s="29">
        <v>0</v>
      </c>
      <c r="K23" s="29">
        <v>0</v>
      </c>
      <c r="L23" s="110">
        <f t="shared" si="1"/>
        <v>80</v>
      </c>
      <c r="M23" s="4" t="str">
        <f t="shared" si="0"/>
        <v>Tốt</v>
      </c>
      <c r="N23" s="29"/>
    </row>
    <row r="24" spans="1:14" ht="21" customHeight="1">
      <c r="A24" s="4">
        <v>14</v>
      </c>
      <c r="B24" s="29" t="s">
        <v>73</v>
      </c>
      <c r="C24" s="29" t="s">
        <v>67</v>
      </c>
      <c r="D24" s="29">
        <v>1154040192</v>
      </c>
      <c r="E24" s="29">
        <v>20</v>
      </c>
      <c r="F24" s="29">
        <v>25</v>
      </c>
      <c r="G24" s="29">
        <v>20</v>
      </c>
      <c r="H24" s="29">
        <v>15</v>
      </c>
      <c r="I24" s="29">
        <v>0</v>
      </c>
      <c r="J24" s="29">
        <v>0</v>
      </c>
      <c r="K24" s="29">
        <v>0</v>
      </c>
      <c r="L24" s="110">
        <f t="shared" si="1"/>
        <v>80</v>
      </c>
      <c r="M24" s="4" t="str">
        <f t="shared" si="0"/>
        <v>Tốt</v>
      </c>
      <c r="N24" s="29"/>
    </row>
    <row r="25" spans="1:14" ht="21" customHeight="1">
      <c r="A25" s="4">
        <v>15</v>
      </c>
      <c r="B25" s="29" t="s">
        <v>520</v>
      </c>
      <c r="C25" s="29" t="s">
        <v>492</v>
      </c>
      <c r="D25" s="29">
        <v>1154040198</v>
      </c>
      <c r="E25" s="29">
        <v>20</v>
      </c>
      <c r="F25" s="29">
        <v>25</v>
      </c>
      <c r="G25" s="29">
        <v>20</v>
      </c>
      <c r="H25" s="29">
        <v>15</v>
      </c>
      <c r="I25" s="29">
        <v>10</v>
      </c>
      <c r="J25" s="29">
        <v>0</v>
      </c>
      <c r="K25" s="29">
        <v>0</v>
      </c>
      <c r="L25" s="110">
        <f t="shared" si="1"/>
        <v>90</v>
      </c>
      <c r="M25" s="4" t="str">
        <f t="shared" si="0"/>
        <v>Xuất sắc</v>
      </c>
      <c r="N25" s="29"/>
    </row>
    <row r="26" spans="1:14" ht="21" customHeight="1">
      <c r="A26" s="4">
        <v>16</v>
      </c>
      <c r="B26" s="29" t="s">
        <v>519</v>
      </c>
      <c r="C26" s="29" t="s">
        <v>263</v>
      </c>
      <c r="D26" s="29">
        <v>1154040222</v>
      </c>
      <c r="E26" s="29">
        <v>20</v>
      </c>
      <c r="F26" s="29">
        <v>25</v>
      </c>
      <c r="G26" s="29">
        <v>20</v>
      </c>
      <c r="H26" s="29">
        <v>15</v>
      </c>
      <c r="I26" s="29">
        <v>0</v>
      </c>
      <c r="J26" s="29">
        <v>0</v>
      </c>
      <c r="K26" s="29">
        <v>0</v>
      </c>
      <c r="L26" s="110">
        <f t="shared" si="1"/>
        <v>80</v>
      </c>
      <c r="M26" s="4" t="str">
        <f t="shared" si="0"/>
        <v>Tốt</v>
      </c>
      <c r="N26" s="29"/>
    </row>
    <row r="27" spans="1:14" ht="21" customHeight="1">
      <c r="A27" s="4">
        <v>17</v>
      </c>
      <c r="B27" s="29" t="s">
        <v>518</v>
      </c>
      <c r="C27" s="29" t="s">
        <v>263</v>
      </c>
      <c r="D27" s="29">
        <v>1154040235</v>
      </c>
      <c r="E27" s="29">
        <v>20</v>
      </c>
      <c r="F27" s="29">
        <v>25</v>
      </c>
      <c r="G27" s="29">
        <v>20</v>
      </c>
      <c r="H27" s="29">
        <v>15</v>
      </c>
      <c r="I27" s="29">
        <v>0</v>
      </c>
      <c r="J27" s="29">
        <v>0</v>
      </c>
      <c r="K27" s="29">
        <v>0</v>
      </c>
      <c r="L27" s="110">
        <f t="shared" si="1"/>
        <v>75</v>
      </c>
      <c r="M27" s="4" t="str">
        <f t="shared" si="0"/>
        <v>Khá</v>
      </c>
      <c r="N27" s="29">
        <v>5</v>
      </c>
    </row>
    <row r="28" spans="1:14" ht="21" customHeight="1">
      <c r="A28" s="4">
        <v>18</v>
      </c>
      <c r="B28" s="29" t="s">
        <v>517</v>
      </c>
      <c r="C28" s="29" t="s">
        <v>493</v>
      </c>
      <c r="D28" s="29">
        <v>1154040238</v>
      </c>
      <c r="E28" s="29">
        <v>20</v>
      </c>
      <c r="F28" s="29">
        <v>25</v>
      </c>
      <c r="G28" s="29">
        <v>15</v>
      </c>
      <c r="H28" s="29">
        <v>15</v>
      </c>
      <c r="I28" s="29">
        <v>0</v>
      </c>
      <c r="J28" s="29">
        <v>0</v>
      </c>
      <c r="K28" s="29">
        <v>0</v>
      </c>
      <c r="L28" s="110">
        <f t="shared" si="1"/>
        <v>75</v>
      </c>
      <c r="M28" s="4" t="str">
        <f t="shared" si="0"/>
        <v>Khá</v>
      </c>
      <c r="N28" s="29"/>
    </row>
    <row r="29" spans="1:14" ht="21" customHeight="1">
      <c r="A29" s="4">
        <v>19</v>
      </c>
      <c r="B29" s="29" t="s">
        <v>516</v>
      </c>
      <c r="C29" s="29" t="s">
        <v>352</v>
      </c>
      <c r="D29" s="29">
        <v>1154040241</v>
      </c>
      <c r="E29" s="29">
        <v>20</v>
      </c>
      <c r="F29" s="29">
        <v>25</v>
      </c>
      <c r="G29" s="29">
        <v>20</v>
      </c>
      <c r="H29" s="29">
        <v>15</v>
      </c>
      <c r="I29" s="29">
        <v>0</v>
      </c>
      <c r="J29" s="29">
        <v>0</v>
      </c>
      <c r="K29" s="29">
        <v>0</v>
      </c>
      <c r="L29" s="110">
        <f t="shared" si="1"/>
        <v>80</v>
      </c>
      <c r="M29" s="4" t="str">
        <f t="shared" si="0"/>
        <v>Tốt</v>
      </c>
      <c r="N29" s="29"/>
    </row>
    <row r="30" spans="1:14" ht="21" customHeight="1">
      <c r="A30" s="4">
        <v>20</v>
      </c>
      <c r="B30" s="29" t="s">
        <v>515</v>
      </c>
      <c r="C30" s="29" t="s">
        <v>76</v>
      </c>
      <c r="D30" s="29">
        <v>1154040284</v>
      </c>
      <c r="E30" s="29">
        <v>20</v>
      </c>
      <c r="F30" s="29">
        <v>25</v>
      </c>
      <c r="G30" s="29">
        <v>20</v>
      </c>
      <c r="H30" s="29">
        <v>15</v>
      </c>
      <c r="I30" s="29">
        <v>0</v>
      </c>
      <c r="J30" s="29">
        <v>0</v>
      </c>
      <c r="K30" s="29">
        <v>0</v>
      </c>
      <c r="L30" s="110">
        <f t="shared" si="1"/>
        <v>80</v>
      </c>
      <c r="M30" s="4" t="str">
        <f t="shared" si="0"/>
        <v>Tốt</v>
      </c>
      <c r="N30" s="29"/>
    </row>
    <row r="31" spans="1:14" ht="21" customHeight="1">
      <c r="A31" s="4">
        <v>21</v>
      </c>
      <c r="B31" s="29" t="s">
        <v>514</v>
      </c>
      <c r="C31" s="29" t="s">
        <v>76</v>
      </c>
      <c r="D31" s="29">
        <v>1154040291</v>
      </c>
      <c r="E31" s="29">
        <v>20</v>
      </c>
      <c r="F31" s="29">
        <v>25</v>
      </c>
      <c r="G31" s="29">
        <v>15</v>
      </c>
      <c r="H31" s="29">
        <v>15</v>
      </c>
      <c r="I31" s="29">
        <v>0</v>
      </c>
      <c r="J31" s="29">
        <v>0</v>
      </c>
      <c r="K31" s="29">
        <v>0</v>
      </c>
      <c r="L31" s="110">
        <f t="shared" si="1"/>
        <v>75</v>
      </c>
      <c r="M31" s="4" t="str">
        <f t="shared" si="0"/>
        <v>Khá</v>
      </c>
      <c r="N31" s="29"/>
    </row>
    <row r="32" spans="1:14" ht="21" customHeight="1">
      <c r="A32" s="4">
        <v>22</v>
      </c>
      <c r="B32" s="29" t="s">
        <v>513</v>
      </c>
      <c r="C32" s="29" t="s">
        <v>494</v>
      </c>
      <c r="D32" s="29">
        <v>1154040297</v>
      </c>
      <c r="E32" s="29">
        <v>20</v>
      </c>
      <c r="F32" s="29">
        <v>25</v>
      </c>
      <c r="G32" s="29">
        <v>20</v>
      </c>
      <c r="H32" s="29">
        <v>15</v>
      </c>
      <c r="I32" s="29">
        <v>0</v>
      </c>
      <c r="J32" s="29">
        <v>0</v>
      </c>
      <c r="K32" s="29">
        <v>0</v>
      </c>
      <c r="L32" s="110">
        <f t="shared" si="1"/>
        <v>80</v>
      </c>
      <c r="M32" s="4" t="str">
        <f t="shared" si="0"/>
        <v>Tốt</v>
      </c>
      <c r="N32" s="29"/>
    </row>
    <row r="33" spans="1:14" ht="21" customHeight="1">
      <c r="A33" s="4">
        <v>23</v>
      </c>
      <c r="B33" s="29" t="s">
        <v>512</v>
      </c>
      <c r="C33" s="29" t="s">
        <v>400</v>
      </c>
      <c r="D33" s="29">
        <v>1154040304</v>
      </c>
      <c r="E33" s="29">
        <v>20</v>
      </c>
      <c r="F33" s="29">
        <v>25</v>
      </c>
      <c r="G33" s="29">
        <v>20</v>
      </c>
      <c r="H33" s="29">
        <v>15</v>
      </c>
      <c r="I33" s="29">
        <v>0</v>
      </c>
      <c r="J33" s="29">
        <v>0</v>
      </c>
      <c r="K33" s="29">
        <v>0</v>
      </c>
      <c r="L33" s="110">
        <f t="shared" si="1"/>
        <v>80</v>
      </c>
      <c r="M33" s="4" t="str">
        <f t="shared" si="0"/>
        <v>Tốt</v>
      </c>
      <c r="N33" s="29"/>
    </row>
    <row r="34" spans="1:14" ht="21" customHeight="1">
      <c r="A34" s="4">
        <v>24</v>
      </c>
      <c r="B34" s="29" t="s">
        <v>73</v>
      </c>
      <c r="C34" s="29" t="s">
        <v>495</v>
      </c>
      <c r="D34" s="29">
        <v>1154040310</v>
      </c>
      <c r="E34" s="29">
        <v>20</v>
      </c>
      <c r="F34" s="29">
        <v>25</v>
      </c>
      <c r="G34" s="29">
        <v>20</v>
      </c>
      <c r="H34" s="29">
        <v>15</v>
      </c>
      <c r="I34" s="29">
        <v>0</v>
      </c>
      <c r="J34" s="29">
        <v>0</v>
      </c>
      <c r="K34" s="29">
        <v>0</v>
      </c>
      <c r="L34" s="110">
        <f t="shared" si="1"/>
        <v>80</v>
      </c>
      <c r="M34" s="4" t="str">
        <f t="shared" si="0"/>
        <v>Tốt</v>
      </c>
      <c r="N34" s="29"/>
    </row>
    <row r="35" spans="1:14" ht="21" customHeight="1">
      <c r="A35" s="4">
        <v>25</v>
      </c>
      <c r="B35" s="29" t="s">
        <v>511</v>
      </c>
      <c r="C35" s="29" t="s">
        <v>80</v>
      </c>
      <c r="D35" s="29">
        <v>1154040330</v>
      </c>
      <c r="E35" s="29">
        <v>20</v>
      </c>
      <c r="F35" s="29">
        <v>25</v>
      </c>
      <c r="G35" s="29">
        <v>20</v>
      </c>
      <c r="H35" s="29">
        <v>15</v>
      </c>
      <c r="I35" s="29">
        <v>10</v>
      </c>
      <c r="J35" s="29">
        <v>0</v>
      </c>
      <c r="K35" s="29">
        <v>0</v>
      </c>
      <c r="L35" s="110">
        <f t="shared" si="1"/>
        <v>90</v>
      </c>
      <c r="M35" s="4" t="str">
        <f t="shared" si="0"/>
        <v>Xuất sắc</v>
      </c>
      <c r="N35" s="29"/>
    </row>
    <row r="36" spans="1:14" ht="21" customHeight="1">
      <c r="A36" s="4">
        <v>26</v>
      </c>
      <c r="B36" s="29" t="s">
        <v>510</v>
      </c>
      <c r="C36" s="29" t="s">
        <v>86</v>
      </c>
      <c r="D36" s="29">
        <v>1154040383</v>
      </c>
      <c r="E36" s="29">
        <v>20</v>
      </c>
      <c r="F36" s="29">
        <v>25</v>
      </c>
      <c r="G36" s="29">
        <v>20</v>
      </c>
      <c r="H36" s="29">
        <v>15</v>
      </c>
      <c r="I36" s="29">
        <v>10</v>
      </c>
      <c r="J36" s="29">
        <v>0</v>
      </c>
      <c r="K36" s="29">
        <v>0</v>
      </c>
      <c r="L36" s="110">
        <f t="shared" si="1"/>
        <v>90</v>
      </c>
      <c r="M36" s="4" t="str">
        <f t="shared" si="0"/>
        <v>Xuất sắc</v>
      </c>
      <c r="N36" s="29"/>
    </row>
    <row r="37" spans="1:14" ht="21" customHeight="1">
      <c r="A37" s="4">
        <v>27</v>
      </c>
      <c r="B37" s="29" t="s">
        <v>509</v>
      </c>
      <c r="C37" s="29" t="s">
        <v>86</v>
      </c>
      <c r="D37" s="29">
        <v>1154040386</v>
      </c>
      <c r="E37" s="29">
        <v>20</v>
      </c>
      <c r="F37" s="29">
        <v>25</v>
      </c>
      <c r="G37" s="29">
        <v>20</v>
      </c>
      <c r="H37" s="29">
        <v>15</v>
      </c>
      <c r="I37" s="29">
        <v>10</v>
      </c>
      <c r="J37" s="29">
        <v>0</v>
      </c>
      <c r="K37" s="29">
        <v>0</v>
      </c>
      <c r="L37" s="110">
        <f t="shared" si="1"/>
        <v>90</v>
      </c>
      <c r="M37" s="4" t="str">
        <f t="shared" si="0"/>
        <v>Xuất sắc</v>
      </c>
      <c r="N37" s="29"/>
    </row>
    <row r="38" spans="1:14" ht="21" customHeight="1">
      <c r="A38" s="4">
        <v>28</v>
      </c>
      <c r="B38" s="29" t="s">
        <v>508</v>
      </c>
      <c r="C38" s="29" t="s">
        <v>86</v>
      </c>
      <c r="D38" s="29">
        <v>1154040394</v>
      </c>
      <c r="E38" s="29">
        <v>20</v>
      </c>
      <c r="F38" s="29">
        <v>25</v>
      </c>
      <c r="G38" s="29">
        <v>15</v>
      </c>
      <c r="H38" s="29">
        <v>15</v>
      </c>
      <c r="I38" s="29">
        <v>0</v>
      </c>
      <c r="J38" s="29">
        <v>0</v>
      </c>
      <c r="K38" s="29">
        <v>0</v>
      </c>
      <c r="L38" s="110">
        <f t="shared" si="1"/>
        <v>75</v>
      </c>
      <c r="M38" s="4" t="str">
        <f t="shared" si="0"/>
        <v>Khá</v>
      </c>
      <c r="N38" s="29"/>
    </row>
    <row r="39" spans="1:14" ht="21" customHeight="1">
      <c r="A39" s="4">
        <v>29</v>
      </c>
      <c r="B39" s="29" t="s">
        <v>503</v>
      </c>
      <c r="C39" s="29" t="s">
        <v>223</v>
      </c>
      <c r="D39" s="29">
        <v>1154040400</v>
      </c>
      <c r="E39" s="29">
        <v>20</v>
      </c>
      <c r="F39" s="29">
        <v>25</v>
      </c>
      <c r="G39" s="29">
        <v>20</v>
      </c>
      <c r="H39" s="29">
        <v>15</v>
      </c>
      <c r="I39" s="29">
        <v>0</v>
      </c>
      <c r="J39" s="29">
        <v>0</v>
      </c>
      <c r="K39" s="29">
        <v>0</v>
      </c>
      <c r="L39" s="110">
        <f t="shared" si="1"/>
        <v>80</v>
      </c>
      <c r="M39" s="4" t="str">
        <f t="shared" si="0"/>
        <v>Tốt</v>
      </c>
      <c r="N39" s="29"/>
    </row>
    <row r="40" spans="1:14" ht="21" customHeight="1">
      <c r="A40" s="4">
        <v>30</v>
      </c>
      <c r="B40" s="29" t="s">
        <v>683</v>
      </c>
      <c r="C40" s="29" t="s">
        <v>312</v>
      </c>
      <c r="D40" s="29">
        <v>1154040407</v>
      </c>
      <c r="E40" s="29">
        <v>20</v>
      </c>
      <c r="F40" s="29">
        <v>25</v>
      </c>
      <c r="G40" s="29">
        <v>20</v>
      </c>
      <c r="H40" s="29">
        <v>15</v>
      </c>
      <c r="I40" s="29">
        <v>0</v>
      </c>
      <c r="J40" s="29">
        <v>0</v>
      </c>
      <c r="K40" s="29">
        <v>0</v>
      </c>
      <c r="L40" s="110">
        <f t="shared" si="1"/>
        <v>80</v>
      </c>
      <c r="M40" s="4" t="str">
        <f t="shared" si="0"/>
        <v>Tốt</v>
      </c>
      <c r="N40" s="29"/>
    </row>
    <row r="41" spans="1:14" ht="21" customHeight="1">
      <c r="A41" s="4">
        <v>31</v>
      </c>
      <c r="B41" s="29" t="s">
        <v>507</v>
      </c>
      <c r="C41" s="29" t="s">
        <v>226</v>
      </c>
      <c r="D41" s="29">
        <v>1154040460</v>
      </c>
      <c r="E41" s="29">
        <v>20</v>
      </c>
      <c r="F41" s="29">
        <v>25</v>
      </c>
      <c r="G41" s="29">
        <v>15</v>
      </c>
      <c r="H41" s="29">
        <v>15</v>
      </c>
      <c r="I41" s="29">
        <v>0</v>
      </c>
      <c r="J41" s="29">
        <v>0</v>
      </c>
      <c r="K41" s="29">
        <v>0</v>
      </c>
      <c r="L41" s="110">
        <f t="shared" si="1"/>
        <v>75</v>
      </c>
      <c r="M41" s="4" t="str">
        <f t="shared" si="0"/>
        <v>Khá</v>
      </c>
      <c r="N41" s="29"/>
    </row>
    <row r="42" spans="1:14" ht="21" customHeight="1">
      <c r="A42" s="4">
        <v>32</v>
      </c>
      <c r="B42" s="29" t="s">
        <v>506</v>
      </c>
      <c r="C42" s="29" t="s">
        <v>496</v>
      </c>
      <c r="D42" s="29">
        <v>1154040469</v>
      </c>
      <c r="E42" s="29">
        <v>20</v>
      </c>
      <c r="F42" s="29">
        <v>25</v>
      </c>
      <c r="G42" s="29">
        <v>20</v>
      </c>
      <c r="H42" s="29">
        <v>15</v>
      </c>
      <c r="I42" s="29">
        <v>0</v>
      </c>
      <c r="J42" s="29">
        <v>0</v>
      </c>
      <c r="K42" s="29">
        <v>0</v>
      </c>
      <c r="L42" s="110">
        <f t="shared" si="1"/>
        <v>80</v>
      </c>
      <c r="M42" s="4" t="str">
        <f t="shared" si="0"/>
        <v>Tốt</v>
      </c>
      <c r="N42" s="29"/>
    </row>
    <row r="43" spans="1:14" ht="21" customHeight="1">
      <c r="A43" s="4">
        <v>33</v>
      </c>
      <c r="B43" s="29" t="s">
        <v>684</v>
      </c>
      <c r="C43" s="29" t="s">
        <v>497</v>
      </c>
      <c r="D43" s="29">
        <v>1154040471</v>
      </c>
      <c r="E43" s="29">
        <v>20</v>
      </c>
      <c r="F43" s="29">
        <v>25</v>
      </c>
      <c r="G43" s="29">
        <v>20</v>
      </c>
      <c r="H43" s="29">
        <v>15</v>
      </c>
      <c r="I43" s="29">
        <v>0</v>
      </c>
      <c r="J43" s="29">
        <v>0</v>
      </c>
      <c r="K43" s="29">
        <v>0</v>
      </c>
      <c r="L43" s="110">
        <f t="shared" si="1"/>
        <v>80</v>
      </c>
      <c r="M43" s="4" t="str">
        <f t="shared" si="0"/>
        <v>Tốt</v>
      </c>
      <c r="N43" s="29"/>
    </row>
    <row r="44" spans="1:14" ht="21" customHeight="1">
      <c r="A44" s="4">
        <v>34</v>
      </c>
      <c r="B44" s="29" t="s">
        <v>505</v>
      </c>
      <c r="C44" s="29" t="s">
        <v>96</v>
      </c>
      <c r="D44" s="29">
        <v>1154040522</v>
      </c>
      <c r="E44" s="29">
        <v>20</v>
      </c>
      <c r="F44" s="29">
        <v>25</v>
      </c>
      <c r="G44" s="29">
        <v>20</v>
      </c>
      <c r="H44" s="29">
        <v>15</v>
      </c>
      <c r="I44" s="29">
        <v>0</v>
      </c>
      <c r="J44" s="29">
        <v>0</v>
      </c>
      <c r="K44" s="29">
        <v>0</v>
      </c>
      <c r="L44" s="110">
        <f t="shared" si="1"/>
        <v>80</v>
      </c>
      <c r="M44" s="4" t="str">
        <f t="shared" si="0"/>
        <v>Tốt</v>
      </c>
      <c r="N44" s="29"/>
    </row>
    <row r="45" spans="1:14" ht="21" customHeight="1">
      <c r="A45" s="4">
        <v>35</v>
      </c>
      <c r="B45" s="29" t="s">
        <v>504</v>
      </c>
      <c r="C45" s="29" t="s">
        <v>238</v>
      </c>
      <c r="D45" s="29">
        <v>1154040539</v>
      </c>
      <c r="E45" s="29">
        <v>20</v>
      </c>
      <c r="F45" s="29">
        <v>25</v>
      </c>
      <c r="G45" s="29">
        <v>20</v>
      </c>
      <c r="H45" s="29">
        <v>15</v>
      </c>
      <c r="I45" s="29">
        <v>10</v>
      </c>
      <c r="J45" s="29">
        <v>0</v>
      </c>
      <c r="K45" s="29">
        <v>0</v>
      </c>
      <c r="L45" s="110">
        <f t="shared" si="1"/>
        <v>90</v>
      </c>
      <c r="M45" s="4" t="str">
        <f t="shared" si="0"/>
        <v>Xuất sắc</v>
      </c>
      <c r="N45" s="29"/>
    </row>
    <row r="46" spans="1:14" ht="21" customHeight="1">
      <c r="A46" s="4">
        <v>36</v>
      </c>
      <c r="B46" s="29" t="s">
        <v>73</v>
      </c>
      <c r="C46" s="29" t="s">
        <v>498</v>
      </c>
      <c r="D46" s="29">
        <v>1154040560</v>
      </c>
      <c r="E46" s="29">
        <v>20</v>
      </c>
      <c r="F46" s="29">
        <v>25</v>
      </c>
      <c r="G46" s="29">
        <v>15</v>
      </c>
      <c r="H46" s="29">
        <v>15</v>
      </c>
      <c r="I46" s="29">
        <v>0</v>
      </c>
      <c r="J46" s="29">
        <v>0</v>
      </c>
      <c r="K46" s="29">
        <v>0</v>
      </c>
      <c r="L46" s="110">
        <f t="shared" si="1"/>
        <v>75</v>
      </c>
      <c r="M46" s="4" t="str">
        <f t="shared" si="0"/>
        <v>Khá</v>
      </c>
      <c r="N46" s="29"/>
    </row>
    <row r="47" spans="1:14" ht="21" customHeight="1">
      <c r="A47" s="4">
        <v>37</v>
      </c>
      <c r="B47" s="29" t="s">
        <v>503</v>
      </c>
      <c r="C47" s="29" t="s">
        <v>102</v>
      </c>
      <c r="D47" s="29">
        <v>1154040569</v>
      </c>
      <c r="E47" s="29">
        <v>20</v>
      </c>
      <c r="F47" s="29">
        <v>25</v>
      </c>
      <c r="G47" s="29">
        <v>20</v>
      </c>
      <c r="H47" s="29">
        <v>15</v>
      </c>
      <c r="I47" s="29">
        <v>0</v>
      </c>
      <c r="J47" s="29">
        <v>0</v>
      </c>
      <c r="K47" s="29">
        <v>0</v>
      </c>
      <c r="L47" s="110">
        <f t="shared" si="1"/>
        <v>80</v>
      </c>
      <c r="M47" s="4" t="str">
        <f t="shared" si="0"/>
        <v>Tốt</v>
      </c>
      <c r="N47" s="29"/>
    </row>
    <row r="48" spans="1:14" ht="21" customHeight="1">
      <c r="A48" s="4">
        <v>38</v>
      </c>
      <c r="B48" s="29" t="s">
        <v>502</v>
      </c>
      <c r="C48" s="29" t="s">
        <v>113</v>
      </c>
      <c r="D48" s="29">
        <v>1154040639</v>
      </c>
      <c r="E48" s="29">
        <v>20</v>
      </c>
      <c r="F48" s="29">
        <v>25</v>
      </c>
      <c r="G48" s="29">
        <v>20</v>
      </c>
      <c r="H48" s="29">
        <v>15</v>
      </c>
      <c r="I48" s="29">
        <v>0</v>
      </c>
      <c r="J48" s="29">
        <v>0</v>
      </c>
      <c r="K48" s="29">
        <v>0</v>
      </c>
      <c r="L48" s="110">
        <f t="shared" si="1"/>
        <v>80</v>
      </c>
      <c r="M48" s="4" t="str">
        <f t="shared" si="0"/>
        <v>Tốt</v>
      </c>
      <c r="N48" s="29"/>
    </row>
    <row r="49" spans="1:14" ht="21" customHeight="1">
      <c r="A49" s="4">
        <v>39</v>
      </c>
      <c r="B49" s="29" t="s">
        <v>501</v>
      </c>
      <c r="C49" s="29" t="s">
        <v>244</v>
      </c>
      <c r="D49" s="29">
        <v>1154040646</v>
      </c>
      <c r="E49" s="29">
        <v>20</v>
      </c>
      <c r="F49" s="29">
        <v>25</v>
      </c>
      <c r="G49" s="29">
        <v>10</v>
      </c>
      <c r="H49" s="29">
        <v>15</v>
      </c>
      <c r="I49" s="29">
        <v>5</v>
      </c>
      <c r="J49" s="29">
        <v>0</v>
      </c>
      <c r="K49" s="29">
        <v>0</v>
      </c>
      <c r="L49" s="110">
        <f t="shared" si="1"/>
        <v>75</v>
      </c>
      <c r="M49" s="4" t="str">
        <f t="shared" si="0"/>
        <v>Khá</v>
      </c>
      <c r="N49" s="29"/>
    </row>
    <row r="50" spans="1:14" ht="21" customHeight="1">
      <c r="A50" s="4">
        <v>40</v>
      </c>
      <c r="B50" s="29" t="s">
        <v>159</v>
      </c>
      <c r="C50" s="29" t="s">
        <v>359</v>
      </c>
      <c r="D50" s="29">
        <v>1154040653</v>
      </c>
      <c r="E50" s="29">
        <v>20</v>
      </c>
      <c r="F50" s="29">
        <v>25</v>
      </c>
      <c r="G50" s="29">
        <v>20</v>
      </c>
      <c r="H50" s="29">
        <v>15</v>
      </c>
      <c r="I50" s="29">
        <v>0</v>
      </c>
      <c r="J50" s="29">
        <v>0</v>
      </c>
      <c r="K50" s="29">
        <v>0</v>
      </c>
      <c r="L50" s="110">
        <f t="shared" si="1"/>
        <v>80</v>
      </c>
      <c r="M50" s="4" t="str">
        <f t="shared" si="0"/>
        <v>Tốt</v>
      </c>
      <c r="N50" s="29"/>
    </row>
    <row r="51" spans="1:14" ht="21" customHeight="1">
      <c r="A51" s="4">
        <v>41</v>
      </c>
      <c r="B51" s="29" t="s">
        <v>500</v>
      </c>
      <c r="C51" s="29" t="s">
        <v>117</v>
      </c>
      <c r="D51" s="29">
        <v>1154040666</v>
      </c>
      <c r="E51" s="29">
        <v>20</v>
      </c>
      <c r="F51" s="29">
        <v>25</v>
      </c>
      <c r="G51" s="29">
        <v>20</v>
      </c>
      <c r="H51" s="29">
        <v>15</v>
      </c>
      <c r="I51" s="29">
        <v>0</v>
      </c>
      <c r="J51" s="29">
        <v>0</v>
      </c>
      <c r="K51" s="29">
        <v>0</v>
      </c>
      <c r="L51" s="110">
        <f t="shared" si="1"/>
        <v>80</v>
      </c>
      <c r="M51" s="4" t="str">
        <f t="shared" si="0"/>
        <v>Tốt</v>
      </c>
      <c r="N51" s="29"/>
    </row>
    <row r="52" spans="1:14" ht="21" customHeight="1">
      <c r="A52" s="4">
        <v>42</v>
      </c>
      <c r="B52" s="29" t="s">
        <v>136</v>
      </c>
      <c r="C52" s="29" t="s">
        <v>118</v>
      </c>
      <c r="D52" s="29">
        <v>1154040672</v>
      </c>
      <c r="E52" s="29">
        <v>20</v>
      </c>
      <c r="F52" s="29">
        <v>25</v>
      </c>
      <c r="G52" s="29">
        <v>20</v>
      </c>
      <c r="H52" s="29">
        <v>15</v>
      </c>
      <c r="I52" s="29">
        <v>0</v>
      </c>
      <c r="J52" s="29">
        <v>0</v>
      </c>
      <c r="K52" s="29">
        <v>0</v>
      </c>
      <c r="L52" s="110">
        <f t="shared" si="1"/>
        <v>80</v>
      </c>
      <c r="M52" s="4" t="str">
        <f t="shared" si="0"/>
        <v>Tốt</v>
      </c>
      <c r="N52" s="29"/>
    </row>
    <row r="53" spans="1:14" ht="21" customHeight="1">
      <c r="A53" s="4">
        <v>43</v>
      </c>
      <c r="B53" s="29" t="s">
        <v>499</v>
      </c>
      <c r="C53" s="29" t="s">
        <v>118</v>
      </c>
      <c r="D53" s="29">
        <v>1154040673</v>
      </c>
      <c r="E53" s="29">
        <v>20</v>
      </c>
      <c r="F53" s="29">
        <v>25</v>
      </c>
      <c r="G53" s="29">
        <v>20</v>
      </c>
      <c r="H53" s="29">
        <v>15</v>
      </c>
      <c r="I53" s="29">
        <v>0</v>
      </c>
      <c r="J53" s="29">
        <v>0</v>
      </c>
      <c r="K53" s="29">
        <v>0</v>
      </c>
      <c r="L53" s="110">
        <f t="shared" si="1"/>
        <v>80</v>
      </c>
      <c r="M53" s="4" t="str">
        <f t="shared" si="0"/>
        <v>Tốt</v>
      </c>
      <c r="N53" s="29"/>
    </row>
    <row r="54" spans="1:13" s="16" customFormat="1" ht="23.25" customHeight="1">
      <c r="A54" s="18"/>
      <c r="I54" s="188" t="s">
        <v>192</v>
      </c>
      <c r="J54" s="188"/>
      <c r="K54" s="188"/>
      <c r="L54" s="188"/>
      <c r="M54" s="188"/>
    </row>
    <row r="55" spans="1:13" s="17" customFormat="1" ht="23.25" customHeight="1">
      <c r="A55" s="19"/>
      <c r="B55" s="17" t="s">
        <v>12</v>
      </c>
      <c r="E55" s="17" t="s">
        <v>16</v>
      </c>
      <c r="H55" s="19" t="s">
        <v>13</v>
      </c>
      <c r="J55" s="171" t="s">
        <v>14</v>
      </c>
      <c r="K55" s="171"/>
      <c r="L55" s="171"/>
      <c r="M55" s="19"/>
    </row>
    <row r="56" spans="1:13" s="16" customFormat="1" ht="27.75" customHeight="1">
      <c r="A56" s="18"/>
      <c r="J56" s="17"/>
      <c r="K56" s="17"/>
      <c r="L56" s="17"/>
      <c r="M56" s="19"/>
    </row>
    <row r="57" spans="2:13" ht="15.75">
      <c r="B57" s="32"/>
      <c r="C57" s="32"/>
      <c r="D57" s="16"/>
      <c r="E57" s="16"/>
      <c r="F57" s="16"/>
      <c r="G57" s="16"/>
      <c r="H57" s="16"/>
      <c r="I57" s="16"/>
      <c r="J57" s="16"/>
      <c r="K57" s="16"/>
      <c r="L57" s="16"/>
      <c r="M57" s="18"/>
    </row>
    <row r="58" spans="2:13" ht="15.75">
      <c r="B58" s="33"/>
      <c r="C58" s="33"/>
      <c r="D58" s="16"/>
      <c r="E58" s="16"/>
      <c r="F58" s="16"/>
      <c r="G58" s="16"/>
      <c r="H58" s="16"/>
      <c r="I58" s="16"/>
      <c r="J58" s="16"/>
      <c r="K58" s="16"/>
      <c r="L58" s="16"/>
      <c r="M58" s="18"/>
    </row>
    <row r="59" spans="2:3" ht="15.75">
      <c r="B59" s="33"/>
      <c r="C59" s="33"/>
    </row>
    <row r="60" spans="2:3" ht="15.75">
      <c r="B60" s="33"/>
      <c r="C60" s="33"/>
    </row>
    <row r="61" spans="2:3" ht="15.75">
      <c r="B61" s="33"/>
      <c r="C61" s="33"/>
    </row>
    <row r="62" spans="2:3" ht="15.75">
      <c r="B62" s="33"/>
      <c r="C62" s="33"/>
    </row>
    <row r="63" spans="2:3" ht="15.75">
      <c r="B63" s="33"/>
      <c r="C63" s="33"/>
    </row>
    <row r="64" spans="2:3" ht="15.75">
      <c r="B64" s="33"/>
      <c r="C64" s="33"/>
    </row>
  </sheetData>
  <sheetProtection/>
  <mergeCells count="17">
    <mergeCell ref="N8:N9"/>
    <mergeCell ref="D8:D9"/>
    <mergeCell ref="E8:J8"/>
    <mergeCell ref="K8:K9"/>
    <mergeCell ref="A3:D3"/>
    <mergeCell ref="L8:L9"/>
    <mergeCell ref="M8:M9"/>
    <mergeCell ref="B10:C10"/>
    <mergeCell ref="I54:M54"/>
    <mergeCell ref="J55:L55"/>
    <mergeCell ref="A2:D2"/>
    <mergeCell ref="G2:M2"/>
    <mergeCell ref="G3:M3"/>
    <mergeCell ref="A5:M5"/>
    <mergeCell ref="A6:M6"/>
    <mergeCell ref="A8:A9"/>
    <mergeCell ref="B8:C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05"/>
  <sheetViews>
    <sheetView zoomScalePageLayoutView="0" workbookViewId="0" topLeftCell="A27">
      <selection activeCell="C34" sqref="C34"/>
    </sheetView>
  </sheetViews>
  <sheetFormatPr defaultColWidth="9.140625" defaultRowHeight="12.75"/>
  <cols>
    <col min="1" max="1" width="5.140625" style="21" customWidth="1"/>
    <col min="2" max="2" width="23.8515625" style="24" customWidth="1"/>
    <col min="3" max="3" width="10.8515625" style="24" customWidth="1"/>
    <col min="4" max="4" width="13.57421875" style="21" customWidth="1"/>
    <col min="5" max="5" width="8.7109375" style="21" customWidth="1"/>
    <col min="6" max="6" width="8.57421875" style="21" customWidth="1"/>
    <col min="7" max="7" width="8.421875" style="21" customWidth="1"/>
    <col min="8" max="8" width="8.28125" style="21" customWidth="1"/>
    <col min="9" max="9" width="8.140625" style="21" customWidth="1"/>
    <col min="10" max="10" width="7.8515625" style="21" customWidth="1"/>
    <col min="11" max="11" width="12.00390625" style="21" customWidth="1"/>
    <col min="12" max="12" width="11.00390625" style="25" customWidth="1"/>
    <col min="13" max="13" width="11.57421875" style="21" customWidth="1"/>
    <col min="14" max="16384" width="9.140625" style="21" customWidth="1"/>
  </cols>
  <sheetData>
    <row r="1" ht="15.75">
      <c r="M1" s="39"/>
    </row>
    <row r="2" spans="1:13" ht="15.75">
      <c r="A2" s="200" t="s">
        <v>27</v>
      </c>
      <c r="B2" s="200"/>
      <c r="C2" s="200"/>
      <c r="D2" s="200"/>
      <c r="G2" s="201" t="s">
        <v>0</v>
      </c>
      <c r="H2" s="201"/>
      <c r="I2" s="201"/>
      <c r="J2" s="201"/>
      <c r="K2" s="201"/>
      <c r="L2" s="201"/>
      <c r="M2" s="201"/>
    </row>
    <row r="3" spans="1:13" ht="15.75">
      <c r="A3" s="200" t="s">
        <v>39</v>
      </c>
      <c r="B3" s="200"/>
      <c r="C3" s="200"/>
      <c r="D3" s="200"/>
      <c r="G3" s="201" t="s">
        <v>1</v>
      </c>
      <c r="H3" s="201"/>
      <c r="I3" s="201"/>
      <c r="J3" s="201"/>
      <c r="K3" s="201"/>
      <c r="L3" s="201"/>
      <c r="M3" s="201"/>
    </row>
    <row r="5" spans="1:13" ht="18.75">
      <c r="A5" s="202" t="s">
        <v>11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</row>
    <row r="6" spans="1:13" ht="18.75">
      <c r="A6" s="202" t="s">
        <v>25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</row>
    <row r="7" spans="1:13" ht="15.75">
      <c r="A7" s="40"/>
      <c r="B7" s="41"/>
      <c r="C7" s="41"/>
      <c r="D7" s="40"/>
      <c r="E7" s="40"/>
      <c r="F7" s="40"/>
      <c r="G7" s="40"/>
      <c r="H7" s="40"/>
      <c r="I7" s="40"/>
      <c r="J7" s="40"/>
      <c r="K7" s="40"/>
      <c r="L7" s="42"/>
      <c r="M7" s="40"/>
    </row>
    <row r="8" spans="1:13" s="57" customFormat="1" ht="21" customHeight="1">
      <c r="A8" s="203" t="s">
        <v>2</v>
      </c>
      <c r="B8" s="203" t="s">
        <v>3</v>
      </c>
      <c r="C8" s="203"/>
      <c r="D8" s="203" t="s">
        <v>4</v>
      </c>
      <c r="E8" s="203" t="s">
        <v>10</v>
      </c>
      <c r="F8" s="203"/>
      <c r="G8" s="203"/>
      <c r="H8" s="203"/>
      <c r="I8" s="203"/>
      <c r="J8" s="203"/>
      <c r="K8" s="204" t="s">
        <v>197</v>
      </c>
      <c r="L8" s="204" t="s">
        <v>198</v>
      </c>
      <c r="M8" s="204" t="s">
        <v>199</v>
      </c>
    </row>
    <row r="9" spans="1:13" s="20" customFormat="1" ht="21" customHeight="1">
      <c r="A9" s="203"/>
      <c r="B9" s="203"/>
      <c r="C9" s="203"/>
      <c r="D9" s="203"/>
      <c r="E9" s="3" t="s">
        <v>17</v>
      </c>
      <c r="F9" s="3" t="s">
        <v>18</v>
      </c>
      <c r="G9" s="3" t="s">
        <v>19</v>
      </c>
      <c r="H9" s="3" t="s">
        <v>7</v>
      </c>
      <c r="I9" s="3" t="s">
        <v>8</v>
      </c>
      <c r="J9" s="3" t="s">
        <v>9</v>
      </c>
      <c r="K9" s="203"/>
      <c r="L9" s="203"/>
      <c r="M9" s="203"/>
    </row>
    <row r="10" spans="1:13" s="57" customFormat="1" ht="21" customHeight="1">
      <c r="A10" s="28">
        <v>1</v>
      </c>
      <c r="B10" s="206">
        <v>2</v>
      </c>
      <c r="C10" s="206"/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</row>
    <row r="11" spans="1:13" s="58" customFormat="1" ht="21" customHeight="1">
      <c r="A11" s="28">
        <v>1</v>
      </c>
      <c r="B11" s="131" t="s">
        <v>40</v>
      </c>
      <c r="C11" s="132" t="s">
        <v>41</v>
      </c>
      <c r="D11" s="133">
        <v>1154040028</v>
      </c>
      <c r="E11" s="28">
        <v>20</v>
      </c>
      <c r="F11" s="28">
        <v>25</v>
      </c>
      <c r="G11" s="28">
        <v>18</v>
      </c>
      <c r="H11" s="28">
        <v>15</v>
      </c>
      <c r="I11" s="28">
        <v>0</v>
      </c>
      <c r="J11" s="28">
        <v>0</v>
      </c>
      <c r="K11" s="28"/>
      <c r="L11" s="43">
        <f aca="true" t="shared" si="0" ref="L11:L55">SUM(E11:K11)</f>
        <v>78</v>
      </c>
      <c r="M11" s="28" t="str">
        <f>IF(L11&gt;89,"Xuất sắc",IF(L11&gt;79,"Tốt",IF(L11&gt;69,"Khá",IF(L11&gt;59,"Trung bình khá",IF(L11&gt;49,"Trung bình",IF(L11&gt;29,"Yếu","Kém"))))))</f>
        <v>Khá</v>
      </c>
    </row>
    <row r="12" spans="1:13" s="58" customFormat="1" ht="21" customHeight="1">
      <c r="A12" s="28">
        <v>2</v>
      </c>
      <c r="B12" s="131" t="s">
        <v>42</v>
      </c>
      <c r="C12" s="132" t="s">
        <v>43</v>
      </c>
      <c r="D12" s="133">
        <v>1154040039</v>
      </c>
      <c r="E12" s="28">
        <v>20</v>
      </c>
      <c r="F12" s="28">
        <v>25</v>
      </c>
      <c r="G12" s="28">
        <v>20</v>
      </c>
      <c r="H12" s="28">
        <v>15</v>
      </c>
      <c r="I12" s="28">
        <v>0</v>
      </c>
      <c r="J12" s="28">
        <v>0</v>
      </c>
      <c r="K12" s="28"/>
      <c r="L12" s="43">
        <f t="shared" si="0"/>
        <v>80</v>
      </c>
      <c r="M12" s="28" t="str">
        <f aca="true" t="shared" si="1" ref="M12:M55">IF(L12&gt;89,"Xuất sắc",IF(L12&gt;79,"Tốt",IF(L12&gt;69,"Khá",IF(L12&gt;59,"Trung bình khá",IF(L12&gt;49,"Trung bình",IF(L12&gt;29,"Yếu","Kém"))))))</f>
        <v>Tốt</v>
      </c>
    </row>
    <row r="13" spans="1:13" s="58" customFormat="1" ht="21" customHeight="1">
      <c r="A13" s="28">
        <v>3</v>
      </c>
      <c r="B13" s="131" t="s">
        <v>44</v>
      </c>
      <c r="C13" s="132" t="s">
        <v>45</v>
      </c>
      <c r="D13" s="133">
        <v>1154040071</v>
      </c>
      <c r="E13" s="28">
        <v>20</v>
      </c>
      <c r="F13" s="28">
        <v>25</v>
      </c>
      <c r="G13" s="28">
        <v>20</v>
      </c>
      <c r="H13" s="28">
        <v>15</v>
      </c>
      <c r="I13" s="28">
        <v>0</v>
      </c>
      <c r="J13" s="28">
        <v>0</v>
      </c>
      <c r="K13" s="28"/>
      <c r="L13" s="43">
        <f t="shared" si="0"/>
        <v>80</v>
      </c>
      <c r="M13" s="28" t="str">
        <f t="shared" si="1"/>
        <v>Tốt</v>
      </c>
    </row>
    <row r="14" spans="1:13" s="58" customFormat="1" ht="21" customHeight="1">
      <c r="A14" s="28">
        <v>4</v>
      </c>
      <c r="B14" s="134" t="s">
        <v>46</v>
      </c>
      <c r="C14" s="132" t="s">
        <v>47</v>
      </c>
      <c r="D14" s="135">
        <v>1154040089</v>
      </c>
      <c r="E14" s="28">
        <v>20</v>
      </c>
      <c r="F14" s="28">
        <v>25</v>
      </c>
      <c r="G14" s="28">
        <v>18</v>
      </c>
      <c r="H14" s="28">
        <v>15</v>
      </c>
      <c r="I14" s="28">
        <v>0</v>
      </c>
      <c r="J14" s="28">
        <v>0</v>
      </c>
      <c r="K14" s="28"/>
      <c r="L14" s="43">
        <f t="shared" si="0"/>
        <v>78</v>
      </c>
      <c r="M14" s="28" t="str">
        <f t="shared" si="1"/>
        <v>Khá</v>
      </c>
    </row>
    <row r="15" spans="1:13" s="58" customFormat="1" ht="21" customHeight="1">
      <c r="A15" s="28">
        <v>5</v>
      </c>
      <c r="B15" s="131" t="s">
        <v>48</v>
      </c>
      <c r="C15" s="132" t="s">
        <v>47</v>
      </c>
      <c r="D15" s="133">
        <v>1154040092</v>
      </c>
      <c r="E15" s="28">
        <v>20</v>
      </c>
      <c r="F15" s="28">
        <v>25</v>
      </c>
      <c r="G15" s="28">
        <v>20</v>
      </c>
      <c r="H15" s="28">
        <v>15</v>
      </c>
      <c r="I15" s="28">
        <v>0</v>
      </c>
      <c r="J15" s="28">
        <v>0</v>
      </c>
      <c r="K15" s="28"/>
      <c r="L15" s="43">
        <f t="shared" si="0"/>
        <v>80</v>
      </c>
      <c r="M15" s="28" t="str">
        <f t="shared" si="1"/>
        <v>Tốt</v>
      </c>
    </row>
    <row r="16" spans="1:13" s="58" customFormat="1" ht="21" customHeight="1">
      <c r="A16" s="28">
        <v>6</v>
      </c>
      <c r="B16" s="131" t="s">
        <v>49</v>
      </c>
      <c r="C16" s="132" t="s">
        <v>50</v>
      </c>
      <c r="D16" s="133">
        <v>1154040104</v>
      </c>
      <c r="E16" s="28">
        <v>20</v>
      </c>
      <c r="F16" s="28">
        <v>25</v>
      </c>
      <c r="G16" s="28">
        <v>20</v>
      </c>
      <c r="H16" s="28">
        <v>15</v>
      </c>
      <c r="I16" s="28">
        <v>0</v>
      </c>
      <c r="J16" s="28">
        <v>0</v>
      </c>
      <c r="K16" s="28"/>
      <c r="L16" s="43">
        <f t="shared" si="0"/>
        <v>80</v>
      </c>
      <c r="M16" s="28" t="str">
        <f t="shared" si="1"/>
        <v>Tốt</v>
      </c>
    </row>
    <row r="17" spans="1:13" s="58" customFormat="1" ht="21" customHeight="1">
      <c r="A17" s="28">
        <v>7</v>
      </c>
      <c r="B17" s="131" t="s">
        <v>51</v>
      </c>
      <c r="C17" s="132" t="s">
        <v>52</v>
      </c>
      <c r="D17" s="133">
        <v>1154040128</v>
      </c>
      <c r="E17" s="28">
        <v>20</v>
      </c>
      <c r="F17" s="28">
        <v>25</v>
      </c>
      <c r="G17" s="28">
        <v>20</v>
      </c>
      <c r="H17" s="28">
        <v>15</v>
      </c>
      <c r="I17" s="28">
        <v>0</v>
      </c>
      <c r="J17" s="28">
        <v>0</v>
      </c>
      <c r="K17" s="28"/>
      <c r="L17" s="43">
        <f t="shared" si="0"/>
        <v>80</v>
      </c>
      <c r="M17" s="28" t="str">
        <f t="shared" si="1"/>
        <v>Tốt</v>
      </c>
    </row>
    <row r="18" spans="1:13" s="58" customFormat="1" ht="21" customHeight="1">
      <c r="A18" s="28">
        <v>8</v>
      </c>
      <c r="B18" s="131" t="s">
        <v>53</v>
      </c>
      <c r="C18" s="132" t="s">
        <v>54</v>
      </c>
      <c r="D18" s="133">
        <v>1154040136</v>
      </c>
      <c r="E18" s="28">
        <v>12.5</v>
      </c>
      <c r="F18" s="28">
        <v>25</v>
      </c>
      <c r="G18" s="28">
        <v>20</v>
      </c>
      <c r="H18" s="28">
        <v>15</v>
      </c>
      <c r="I18" s="28">
        <v>0</v>
      </c>
      <c r="J18" s="28">
        <v>0</v>
      </c>
      <c r="K18" s="28"/>
      <c r="L18" s="43">
        <f t="shared" si="0"/>
        <v>72.5</v>
      </c>
      <c r="M18" s="28" t="str">
        <f t="shared" si="1"/>
        <v>Khá</v>
      </c>
    </row>
    <row r="19" spans="1:13" s="58" customFormat="1" ht="21" customHeight="1">
      <c r="A19" s="28">
        <v>9</v>
      </c>
      <c r="B19" s="131" t="s">
        <v>55</v>
      </c>
      <c r="C19" s="132" t="s">
        <v>56</v>
      </c>
      <c r="D19" s="133">
        <v>1154040131</v>
      </c>
      <c r="E19" s="28">
        <v>20</v>
      </c>
      <c r="F19" s="28">
        <v>25</v>
      </c>
      <c r="G19" s="28">
        <v>20</v>
      </c>
      <c r="H19" s="28">
        <v>15</v>
      </c>
      <c r="I19" s="28">
        <v>0</v>
      </c>
      <c r="J19" s="28">
        <v>0</v>
      </c>
      <c r="K19" s="28"/>
      <c r="L19" s="43">
        <f t="shared" si="0"/>
        <v>80</v>
      </c>
      <c r="M19" s="28" t="str">
        <f t="shared" si="1"/>
        <v>Tốt</v>
      </c>
    </row>
    <row r="20" spans="1:13" s="58" customFormat="1" ht="21" customHeight="1">
      <c r="A20" s="28">
        <v>10</v>
      </c>
      <c r="B20" s="131" t="s">
        <v>57</v>
      </c>
      <c r="C20" s="132" t="s">
        <v>58</v>
      </c>
      <c r="D20" s="133">
        <v>1154040143</v>
      </c>
      <c r="E20" s="28">
        <v>20</v>
      </c>
      <c r="F20" s="28">
        <v>25</v>
      </c>
      <c r="G20" s="28">
        <v>20</v>
      </c>
      <c r="H20" s="28">
        <v>15</v>
      </c>
      <c r="I20" s="28">
        <v>0</v>
      </c>
      <c r="J20" s="28">
        <v>0</v>
      </c>
      <c r="K20" s="28"/>
      <c r="L20" s="43">
        <f t="shared" si="0"/>
        <v>80</v>
      </c>
      <c r="M20" s="28" t="str">
        <f t="shared" si="1"/>
        <v>Tốt</v>
      </c>
    </row>
    <row r="21" spans="1:13" s="59" customFormat="1" ht="21" customHeight="1">
      <c r="A21" s="28">
        <v>11</v>
      </c>
      <c r="B21" s="131" t="s">
        <v>59</v>
      </c>
      <c r="C21" s="132" t="s">
        <v>58</v>
      </c>
      <c r="D21" s="133">
        <v>1154040144</v>
      </c>
      <c r="E21" s="28">
        <v>20</v>
      </c>
      <c r="F21" s="28">
        <v>25</v>
      </c>
      <c r="G21" s="28">
        <v>20</v>
      </c>
      <c r="H21" s="28">
        <v>15</v>
      </c>
      <c r="I21" s="28">
        <v>0</v>
      </c>
      <c r="J21" s="28">
        <v>0</v>
      </c>
      <c r="K21" s="3"/>
      <c r="L21" s="43">
        <f t="shared" si="0"/>
        <v>80</v>
      </c>
      <c r="M21" s="28" t="str">
        <f t="shared" si="1"/>
        <v>Tốt</v>
      </c>
    </row>
    <row r="22" spans="1:13" s="60" customFormat="1" ht="21" customHeight="1">
      <c r="A22" s="28">
        <v>12</v>
      </c>
      <c r="B22" s="131" t="s">
        <v>60</v>
      </c>
      <c r="C22" s="132" t="s">
        <v>58</v>
      </c>
      <c r="D22" s="133">
        <v>1154040147</v>
      </c>
      <c r="E22" s="28">
        <v>20</v>
      </c>
      <c r="F22" s="28">
        <v>25</v>
      </c>
      <c r="G22" s="28">
        <v>20</v>
      </c>
      <c r="H22" s="28">
        <v>15</v>
      </c>
      <c r="I22" s="28">
        <v>0</v>
      </c>
      <c r="J22" s="28">
        <v>0</v>
      </c>
      <c r="K22" s="3"/>
      <c r="L22" s="43">
        <f t="shared" si="0"/>
        <v>80</v>
      </c>
      <c r="M22" s="28" t="str">
        <f t="shared" si="1"/>
        <v>Tốt</v>
      </c>
    </row>
    <row r="23" spans="1:13" s="58" customFormat="1" ht="21" customHeight="1">
      <c r="A23" s="28">
        <v>13</v>
      </c>
      <c r="B23" s="134" t="s">
        <v>61</v>
      </c>
      <c r="C23" s="132" t="s">
        <v>62</v>
      </c>
      <c r="D23" s="135">
        <v>1154040152</v>
      </c>
      <c r="E23" s="28">
        <v>17.5</v>
      </c>
      <c r="F23" s="28">
        <v>22</v>
      </c>
      <c r="G23" s="28">
        <v>17</v>
      </c>
      <c r="H23" s="28">
        <v>15</v>
      </c>
      <c r="I23" s="28">
        <v>0</v>
      </c>
      <c r="J23" s="28">
        <v>0</v>
      </c>
      <c r="K23" s="28"/>
      <c r="L23" s="43">
        <f t="shared" si="0"/>
        <v>71.5</v>
      </c>
      <c r="M23" s="28" t="str">
        <f t="shared" si="1"/>
        <v>Khá</v>
      </c>
    </row>
    <row r="24" spans="1:13" s="58" customFormat="1" ht="21" customHeight="1">
      <c r="A24" s="28">
        <v>14</v>
      </c>
      <c r="B24" s="131" t="s">
        <v>63</v>
      </c>
      <c r="C24" s="132" t="s">
        <v>64</v>
      </c>
      <c r="D24" s="133">
        <v>1154040159</v>
      </c>
      <c r="E24" s="28">
        <v>30</v>
      </c>
      <c r="F24" s="28">
        <v>25</v>
      </c>
      <c r="G24" s="28">
        <v>20</v>
      </c>
      <c r="H24" s="28">
        <v>10</v>
      </c>
      <c r="I24" s="28">
        <v>0</v>
      </c>
      <c r="J24" s="28">
        <v>0</v>
      </c>
      <c r="K24" s="28"/>
      <c r="L24" s="43">
        <f t="shared" si="0"/>
        <v>85</v>
      </c>
      <c r="M24" s="28" t="str">
        <f t="shared" si="1"/>
        <v>Tốt</v>
      </c>
    </row>
    <row r="25" spans="1:13" s="58" customFormat="1" ht="21" customHeight="1">
      <c r="A25" s="28">
        <v>15</v>
      </c>
      <c r="B25" s="131" t="s">
        <v>65</v>
      </c>
      <c r="C25" s="132" t="s">
        <v>64</v>
      </c>
      <c r="D25" s="133">
        <v>1154040163</v>
      </c>
      <c r="E25" s="28">
        <v>20</v>
      </c>
      <c r="F25" s="28">
        <v>25</v>
      </c>
      <c r="G25" s="28">
        <v>20</v>
      </c>
      <c r="H25" s="28">
        <v>15</v>
      </c>
      <c r="I25" s="28">
        <v>10</v>
      </c>
      <c r="J25" s="28">
        <v>0</v>
      </c>
      <c r="K25" s="28"/>
      <c r="L25" s="43">
        <f t="shared" si="0"/>
        <v>90</v>
      </c>
      <c r="M25" s="28" t="str">
        <f t="shared" si="1"/>
        <v>Xuất sắc</v>
      </c>
    </row>
    <row r="26" spans="1:13" s="58" customFormat="1" ht="21" customHeight="1">
      <c r="A26" s="28">
        <v>16</v>
      </c>
      <c r="B26" s="131" t="s">
        <v>66</v>
      </c>
      <c r="C26" s="132" t="s">
        <v>67</v>
      </c>
      <c r="D26" s="133">
        <v>1154040188</v>
      </c>
      <c r="E26" s="28">
        <v>20</v>
      </c>
      <c r="F26" s="28">
        <v>25</v>
      </c>
      <c r="G26" s="28">
        <v>20</v>
      </c>
      <c r="H26" s="28">
        <v>15</v>
      </c>
      <c r="I26" s="28">
        <v>0</v>
      </c>
      <c r="J26" s="28">
        <v>0</v>
      </c>
      <c r="K26" s="28"/>
      <c r="L26" s="43">
        <f t="shared" si="0"/>
        <v>80</v>
      </c>
      <c r="M26" s="28" t="str">
        <f t="shared" si="1"/>
        <v>Tốt</v>
      </c>
    </row>
    <row r="27" spans="1:13" s="58" customFormat="1" ht="21" customHeight="1">
      <c r="A27" s="28">
        <v>17</v>
      </c>
      <c r="B27" s="131" t="s">
        <v>68</v>
      </c>
      <c r="C27" s="132" t="s">
        <v>69</v>
      </c>
      <c r="D27" s="133">
        <v>1154040246</v>
      </c>
      <c r="E27" s="28">
        <v>20</v>
      </c>
      <c r="F27" s="28">
        <v>25</v>
      </c>
      <c r="G27" s="28">
        <v>20</v>
      </c>
      <c r="H27" s="28">
        <v>15</v>
      </c>
      <c r="I27" s="28">
        <v>0</v>
      </c>
      <c r="J27" s="28">
        <v>0</v>
      </c>
      <c r="K27" s="28"/>
      <c r="L27" s="43">
        <f t="shared" si="0"/>
        <v>80</v>
      </c>
      <c r="M27" s="28" t="str">
        <f t="shared" si="1"/>
        <v>Tốt</v>
      </c>
    </row>
    <row r="28" spans="1:13" s="58" customFormat="1" ht="21" customHeight="1">
      <c r="A28" s="28">
        <v>18</v>
      </c>
      <c r="B28" s="131" t="s">
        <v>70</v>
      </c>
      <c r="C28" s="132" t="s">
        <v>69</v>
      </c>
      <c r="D28" s="133">
        <v>1154040248</v>
      </c>
      <c r="E28" s="28">
        <v>20</v>
      </c>
      <c r="F28" s="28">
        <v>25</v>
      </c>
      <c r="G28" s="28">
        <v>20</v>
      </c>
      <c r="H28" s="28">
        <v>15</v>
      </c>
      <c r="I28" s="28">
        <v>0</v>
      </c>
      <c r="J28" s="28">
        <v>0</v>
      </c>
      <c r="K28" s="28"/>
      <c r="L28" s="43">
        <f t="shared" si="0"/>
        <v>80</v>
      </c>
      <c r="M28" s="28" t="str">
        <f t="shared" si="1"/>
        <v>Tốt</v>
      </c>
    </row>
    <row r="29" spans="1:13" s="58" customFormat="1" ht="21" customHeight="1">
      <c r="A29" s="28">
        <v>19</v>
      </c>
      <c r="B29" s="131" t="s">
        <v>71</v>
      </c>
      <c r="C29" s="132" t="s">
        <v>72</v>
      </c>
      <c r="D29" s="133">
        <v>1154040251</v>
      </c>
      <c r="E29" s="28">
        <v>20</v>
      </c>
      <c r="F29" s="28">
        <v>25</v>
      </c>
      <c r="G29" s="28">
        <v>20</v>
      </c>
      <c r="H29" s="28">
        <v>15</v>
      </c>
      <c r="I29" s="28">
        <v>0</v>
      </c>
      <c r="J29" s="28">
        <v>0</v>
      </c>
      <c r="K29" s="28"/>
      <c r="L29" s="43">
        <f t="shared" si="0"/>
        <v>80</v>
      </c>
      <c r="M29" s="28" t="str">
        <f t="shared" si="1"/>
        <v>Tốt</v>
      </c>
    </row>
    <row r="30" spans="1:13" s="58" customFormat="1" ht="21" customHeight="1">
      <c r="A30" s="28">
        <v>20</v>
      </c>
      <c r="B30" s="131" t="s">
        <v>73</v>
      </c>
      <c r="C30" s="132" t="s">
        <v>74</v>
      </c>
      <c r="D30" s="133">
        <v>1154040261</v>
      </c>
      <c r="E30" s="28">
        <v>20</v>
      </c>
      <c r="F30" s="28">
        <v>25</v>
      </c>
      <c r="G30" s="28">
        <v>20</v>
      </c>
      <c r="H30" s="28">
        <v>15</v>
      </c>
      <c r="I30" s="28">
        <v>0</v>
      </c>
      <c r="J30" s="28">
        <v>0</v>
      </c>
      <c r="K30" s="28"/>
      <c r="L30" s="43">
        <f t="shared" si="0"/>
        <v>80</v>
      </c>
      <c r="M30" s="28" t="str">
        <f t="shared" si="1"/>
        <v>Tốt</v>
      </c>
    </row>
    <row r="31" spans="1:13" s="58" customFormat="1" ht="21" customHeight="1">
      <c r="A31" s="28">
        <v>21</v>
      </c>
      <c r="B31" s="131" t="s">
        <v>75</v>
      </c>
      <c r="C31" s="132" t="s">
        <v>76</v>
      </c>
      <c r="D31" s="133">
        <v>1154040276</v>
      </c>
      <c r="E31" s="28">
        <v>20</v>
      </c>
      <c r="F31" s="28">
        <v>25</v>
      </c>
      <c r="G31" s="28">
        <v>20</v>
      </c>
      <c r="H31" s="28">
        <v>15</v>
      </c>
      <c r="I31" s="28">
        <v>0</v>
      </c>
      <c r="J31" s="28">
        <v>0</v>
      </c>
      <c r="K31" s="28"/>
      <c r="L31" s="43">
        <f t="shared" si="0"/>
        <v>80</v>
      </c>
      <c r="M31" s="28" t="str">
        <f t="shared" si="1"/>
        <v>Tốt</v>
      </c>
    </row>
    <row r="32" spans="1:13" s="58" customFormat="1" ht="21" customHeight="1">
      <c r="A32" s="28">
        <v>22</v>
      </c>
      <c r="B32" s="131" t="s">
        <v>77</v>
      </c>
      <c r="C32" s="132" t="s">
        <v>78</v>
      </c>
      <c r="D32" s="133">
        <v>1154040323</v>
      </c>
      <c r="E32" s="28">
        <v>20</v>
      </c>
      <c r="F32" s="28">
        <v>25</v>
      </c>
      <c r="G32" s="28">
        <v>20</v>
      </c>
      <c r="H32" s="28">
        <v>15</v>
      </c>
      <c r="I32" s="28">
        <v>0</v>
      </c>
      <c r="J32" s="28">
        <v>0</v>
      </c>
      <c r="K32" s="28"/>
      <c r="L32" s="43">
        <f t="shared" si="0"/>
        <v>80</v>
      </c>
      <c r="M32" s="28" t="str">
        <f t="shared" si="1"/>
        <v>Tốt</v>
      </c>
    </row>
    <row r="33" spans="1:13" s="58" customFormat="1" ht="21" customHeight="1">
      <c r="A33" s="28">
        <v>23</v>
      </c>
      <c r="B33" s="134" t="s">
        <v>79</v>
      </c>
      <c r="C33" s="132" t="s">
        <v>80</v>
      </c>
      <c r="D33" s="135">
        <v>1154040334</v>
      </c>
      <c r="E33" s="28">
        <v>20</v>
      </c>
      <c r="F33" s="28">
        <v>25</v>
      </c>
      <c r="G33" s="28">
        <v>20</v>
      </c>
      <c r="H33" s="28">
        <v>15</v>
      </c>
      <c r="I33" s="28">
        <v>0</v>
      </c>
      <c r="J33" s="28">
        <v>0</v>
      </c>
      <c r="K33" s="28"/>
      <c r="L33" s="43">
        <f t="shared" si="0"/>
        <v>80</v>
      </c>
      <c r="M33" s="28" t="str">
        <f t="shared" si="1"/>
        <v>Tốt</v>
      </c>
    </row>
    <row r="34" spans="1:13" s="58" customFormat="1" ht="21" customHeight="1">
      <c r="A34" s="28">
        <v>24</v>
      </c>
      <c r="B34" s="131" t="s">
        <v>81</v>
      </c>
      <c r="C34" s="132" t="s">
        <v>82</v>
      </c>
      <c r="D34" s="133">
        <v>1154040345</v>
      </c>
      <c r="E34" s="28">
        <v>20</v>
      </c>
      <c r="F34" s="28">
        <v>25</v>
      </c>
      <c r="G34" s="28">
        <v>20</v>
      </c>
      <c r="H34" s="28">
        <v>15</v>
      </c>
      <c r="I34" s="28">
        <v>0</v>
      </c>
      <c r="J34" s="28">
        <v>0</v>
      </c>
      <c r="K34" s="28"/>
      <c r="L34" s="43">
        <f t="shared" si="0"/>
        <v>80</v>
      </c>
      <c r="M34" s="28" t="str">
        <f t="shared" si="1"/>
        <v>Tốt</v>
      </c>
    </row>
    <row r="35" spans="1:13" s="58" customFormat="1" ht="21" customHeight="1">
      <c r="A35" s="28">
        <v>25</v>
      </c>
      <c r="B35" s="131" t="s">
        <v>83</v>
      </c>
      <c r="C35" s="132" t="s">
        <v>84</v>
      </c>
      <c r="D35" s="133">
        <v>1154040373</v>
      </c>
      <c r="E35" s="28">
        <v>20</v>
      </c>
      <c r="F35" s="28">
        <v>25</v>
      </c>
      <c r="G35" s="28">
        <v>20</v>
      </c>
      <c r="H35" s="28">
        <v>15</v>
      </c>
      <c r="I35" s="28">
        <v>8</v>
      </c>
      <c r="J35" s="28">
        <v>0</v>
      </c>
      <c r="K35" s="28"/>
      <c r="L35" s="43">
        <f t="shared" si="0"/>
        <v>88</v>
      </c>
      <c r="M35" s="28" t="str">
        <f t="shared" si="1"/>
        <v>Tốt</v>
      </c>
    </row>
    <row r="36" spans="1:13" s="58" customFormat="1" ht="21" customHeight="1">
      <c r="A36" s="28">
        <v>26</v>
      </c>
      <c r="B36" s="131" t="s">
        <v>85</v>
      </c>
      <c r="C36" s="132" t="s">
        <v>86</v>
      </c>
      <c r="D36" s="133">
        <v>1154040382</v>
      </c>
      <c r="E36" s="28">
        <v>20</v>
      </c>
      <c r="F36" s="28">
        <v>25</v>
      </c>
      <c r="G36" s="28">
        <v>20</v>
      </c>
      <c r="H36" s="28">
        <v>15</v>
      </c>
      <c r="I36" s="28">
        <v>0</v>
      </c>
      <c r="J36" s="28">
        <v>0</v>
      </c>
      <c r="K36" s="28"/>
      <c r="L36" s="43">
        <f t="shared" si="0"/>
        <v>80</v>
      </c>
      <c r="M36" s="28" t="str">
        <f t="shared" si="1"/>
        <v>Tốt</v>
      </c>
    </row>
    <row r="37" spans="1:13" s="58" customFormat="1" ht="21" customHeight="1">
      <c r="A37" s="28">
        <v>27</v>
      </c>
      <c r="B37" s="134" t="s">
        <v>87</v>
      </c>
      <c r="C37" s="132" t="s">
        <v>86</v>
      </c>
      <c r="D37" s="135">
        <v>1154040391</v>
      </c>
      <c r="E37" s="28">
        <v>20</v>
      </c>
      <c r="F37" s="28">
        <v>25</v>
      </c>
      <c r="G37" s="28">
        <v>18</v>
      </c>
      <c r="H37" s="28">
        <v>15</v>
      </c>
      <c r="I37" s="28">
        <v>0</v>
      </c>
      <c r="J37" s="28">
        <v>0</v>
      </c>
      <c r="K37" s="28"/>
      <c r="L37" s="43">
        <f t="shared" si="0"/>
        <v>78</v>
      </c>
      <c r="M37" s="28" t="str">
        <f t="shared" si="1"/>
        <v>Khá</v>
      </c>
    </row>
    <row r="38" spans="1:13" s="58" customFormat="1" ht="21" customHeight="1">
      <c r="A38" s="28">
        <v>28</v>
      </c>
      <c r="B38" s="134" t="s">
        <v>88</v>
      </c>
      <c r="C38" s="132" t="s">
        <v>89</v>
      </c>
      <c r="D38" s="135">
        <v>1154040427</v>
      </c>
      <c r="E38" s="28">
        <v>20</v>
      </c>
      <c r="F38" s="28">
        <v>25</v>
      </c>
      <c r="G38" s="28">
        <v>20</v>
      </c>
      <c r="H38" s="28">
        <v>15</v>
      </c>
      <c r="I38" s="28">
        <v>5</v>
      </c>
      <c r="J38" s="28">
        <v>0</v>
      </c>
      <c r="K38" s="28"/>
      <c r="L38" s="43">
        <f t="shared" si="0"/>
        <v>85</v>
      </c>
      <c r="M38" s="28" t="str">
        <f t="shared" si="1"/>
        <v>Tốt</v>
      </c>
    </row>
    <row r="39" spans="1:13" s="58" customFormat="1" ht="21" customHeight="1">
      <c r="A39" s="28">
        <v>29</v>
      </c>
      <c r="B39" s="131" t="s">
        <v>90</v>
      </c>
      <c r="C39" s="132" t="s">
        <v>91</v>
      </c>
      <c r="D39" s="133">
        <v>1154040436</v>
      </c>
      <c r="E39" s="28">
        <v>20</v>
      </c>
      <c r="F39" s="28">
        <v>25</v>
      </c>
      <c r="G39" s="28">
        <v>20</v>
      </c>
      <c r="H39" s="28">
        <v>15</v>
      </c>
      <c r="I39" s="28">
        <v>0</v>
      </c>
      <c r="J39" s="28">
        <v>0</v>
      </c>
      <c r="K39" s="28"/>
      <c r="L39" s="43">
        <f t="shared" si="0"/>
        <v>80</v>
      </c>
      <c r="M39" s="28" t="str">
        <f t="shared" si="1"/>
        <v>Tốt</v>
      </c>
    </row>
    <row r="40" spans="1:13" s="58" customFormat="1" ht="21" customHeight="1">
      <c r="A40" s="28">
        <v>30</v>
      </c>
      <c r="B40" s="131" t="s">
        <v>92</v>
      </c>
      <c r="C40" s="132" t="s">
        <v>91</v>
      </c>
      <c r="D40" s="133">
        <v>1154040438</v>
      </c>
      <c r="E40" s="28">
        <v>20</v>
      </c>
      <c r="F40" s="28">
        <v>25</v>
      </c>
      <c r="G40" s="28">
        <v>20</v>
      </c>
      <c r="H40" s="28">
        <v>15</v>
      </c>
      <c r="I40" s="28">
        <v>0</v>
      </c>
      <c r="J40" s="28">
        <v>0</v>
      </c>
      <c r="K40" s="28"/>
      <c r="L40" s="43">
        <f t="shared" si="0"/>
        <v>80</v>
      </c>
      <c r="M40" s="28" t="str">
        <f t="shared" si="1"/>
        <v>Tốt</v>
      </c>
    </row>
    <row r="41" spans="1:13" s="58" customFormat="1" ht="21" customHeight="1">
      <c r="A41" s="28">
        <v>31</v>
      </c>
      <c r="B41" s="131" t="s">
        <v>93</v>
      </c>
      <c r="C41" s="132" t="s">
        <v>94</v>
      </c>
      <c r="D41" s="133">
        <v>1154040482</v>
      </c>
      <c r="E41" s="28">
        <v>20</v>
      </c>
      <c r="F41" s="28">
        <v>25</v>
      </c>
      <c r="G41" s="28">
        <v>20</v>
      </c>
      <c r="H41" s="28">
        <v>15</v>
      </c>
      <c r="I41" s="28">
        <v>0</v>
      </c>
      <c r="J41" s="28">
        <v>0</v>
      </c>
      <c r="K41" s="28"/>
      <c r="L41" s="43">
        <f t="shared" si="0"/>
        <v>80</v>
      </c>
      <c r="M41" s="28" t="str">
        <f t="shared" si="1"/>
        <v>Tốt</v>
      </c>
    </row>
    <row r="42" spans="1:13" s="58" customFormat="1" ht="21" customHeight="1">
      <c r="A42" s="28">
        <v>32</v>
      </c>
      <c r="B42" s="134" t="s">
        <v>95</v>
      </c>
      <c r="C42" s="132" t="s">
        <v>96</v>
      </c>
      <c r="D42" s="135">
        <v>1154040523</v>
      </c>
      <c r="E42" s="28">
        <v>20</v>
      </c>
      <c r="F42" s="28">
        <v>25</v>
      </c>
      <c r="G42" s="28">
        <v>18</v>
      </c>
      <c r="H42" s="28">
        <v>15</v>
      </c>
      <c r="I42" s="28">
        <v>0</v>
      </c>
      <c r="J42" s="28">
        <v>0</v>
      </c>
      <c r="K42" s="28"/>
      <c r="L42" s="43">
        <f t="shared" si="0"/>
        <v>78</v>
      </c>
      <c r="M42" s="28" t="str">
        <f t="shared" si="1"/>
        <v>Khá</v>
      </c>
    </row>
    <row r="43" spans="1:13" s="58" customFormat="1" ht="21" customHeight="1">
      <c r="A43" s="28">
        <v>33</v>
      </c>
      <c r="B43" s="131" t="s">
        <v>97</v>
      </c>
      <c r="C43" s="132" t="s">
        <v>98</v>
      </c>
      <c r="D43" s="133">
        <v>1154040544</v>
      </c>
      <c r="E43" s="28">
        <v>20</v>
      </c>
      <c r="F43" s="28">
        <v>25</v>
      </c>
      <c r="G43" s="28">
        <v>20</v>
      </c>
      <c r="H43" s="28">
        <v>15</v>
      </c>
      <c r="I43" s="28">
        <v>0</v>
      </c>
      <c r="J43" s="28">
        <v>0</v>
      </c>
      <c r="K43" s="28"/>
      <c r="L43" s="43">
        <f t="shared" si="0"/>
        <v>80</v>
      </c>
      <c r="M43" s="28" t="str">
        <f t="shared" si="1"/>
        <v>Tốt</v>
      </c>
    </row>
    <row r="44" spans="1:13" s="58" customFormat="1" ht="21" customHeight="1">
      <c r="A44" s="28">
        <v>34</v>
      </c>
      <c r="B44" s="131" t="s">
        <v>99</v>
      </c>
      <c r="C44" s="132" t="s">
        <v>100</v>
      </c>
      <c r="D44" s="133">
        <v>1154040555</v>
      </c>
      <c r="E44" s="28">
        <v>20</v>
      </c>
      <c r="F44" s="28">
        <v>25</v>
      </c>
      <c r="G44" s="28">
        <v>20</v>
      </c>
      <c r="H44" s="28">
        <v>15</v>
      </c>
      <c r="I44" s="28">
        <v>10</v>
      </c>
      <c r="J44" s="28">
        <v>0</v>
      </c>
      <c r="K44" s="28"/>
      <c r="L44" s="43">
        <f t="shared" si="0"/>
        <v>90</v>
      </c>
      <c r="M44" s="28" t="str">
        <f t="shared" si="1"/>
        <v>Xuất sắc</v>
      </c>
    </row>
    <row r="45" spans="1:13" s="58" customFormat="1" ht="21" customHeight="1">
      <c r="A45" s="28">
        <v>35</v>
      </c>
      <c r="B45" s="131" t="s">
        <v>101</v>
      </c>
      <c r="C45" s="132" t="s">
        <v>100</v>
      </c>
      <c r="D45" s="133">
        <v>1154040558</v>
      </c>
      <c r="E45" s="28">
        <v>20</v>
      </c>
      <c r="F45" s="28">
        <v>25</v>
      </c>
      <c r="G45" s="28">
        <v>20</v>
      </c>
      <c r="H45" s="28">
        <v>15</v>
      </c>
      <c r="I45" s="28">
        <v>8</v>
      </c>
      <c r="J45" s="28">
        <v>0</v>
      </c>
      <c r="K45" s="28"/>
      <c r="L45" s="43">
        <f t="shared" si="0"/>
        <v>88</v>
      </c>
      <c r="M45" s="28" t="str">
        <f t="shared" si="1"/>
        <v>Tốt</v>
      </c>
    </row>
    <row r="46" spans="1:13" s="58" customFormat="1" ht="21" customHeight="1">
      <c r="A46" s="28">
        <v>36</v>
      </c>
      <c r="B46" s="131" t="s">
        <v>60</v>
      </c>
      <c r="C46" s="132" t="s">
        <v>102</v>
      </c>
      <c r="D46" s="133">
        <v>1154040573</v>
      </c>
      <c r="E46" s="28">
        <v>20</v>
      </c>
      <c r="F46" s="28">
        <v>25</v>
      </c>
      <c r="G46" s="28">
        <v>20</v>
      </c>
      <c r="H46" s="28">
        <v>15</v>
      </c>
      <c r="I46" s="28">
        <v>0</v>
      </c>
      <c r="J46" s="28">
        <v>0</v>
      </c>
      <c r="K46" s="28"/>
      <c r="L46" s="43">
        <f t="shared" si="0"/>
        <v>80</v>
      </c>
      <c r="M46" s="28" t="str">
        <f t="shared" si="1"/>
        <v>Tốt</v>
      </c>
    </row>
    <row r="47" spans="1:13" s="58" customFormat="1" ht="21" customHeight="1">
      <c r="A47" s="28">
        <v>37</v>
      </c>
      <c r="B47" s="134" t="s">
        <v>103</v>
      </c>
      <c r="C47" s="132" t="s">
        <v>104</v>
      </c>
      <c r="D47" s="135">
        <v>1154040592</v>
      </c>
      <c r="E47" s="28">
        <v>30</v>
      </c>
      <c r="F47" s="28">
        <v>25</v>
      </c>
      <c r="G47" s="28">
        <v>20</v>
      </c>
      <c r="H47" s="28">
        <v>15</v>
      </c>
      <c r="I47" s="28">
        <v>0</v>
      </c>
      <c r="J47" s="28">
        <v>0</v>
      </c>
      <c r="K47" s="28"/>
      <c r="L47" s="43">
        <f t="shared" si="0"/>
        <v>90</v>
      </c>
      <c r="M47" s="28" t="str">
        <f t="shared" si="1"/>
        <v>Xuất sắc</v>
      </c>
    </row>
    <row r="48" spans="1:13" s="58" customFormat="1" ht="21" customHeight="1">
      <c r="A48" s="28">
        <v>38</v>
      </c>
      <c r="B48" s="131" t="s">
        <v>105</v>
      </c>
      <c r="C48" s="132" t="s">
        <v>106</v>
      </c>
      <c r="D48" s="133">
        <v>1154040604</v>
      </c>
      <c r="E48" s="28">
        <v>20</v>
      </c>
      <c r="F48" s="28">
        <v>25</v>
      </c>
      <c r="G48" s="28">
        <v>20</v>
      </c>
      <c r="H48" s="28">
        <v>15</v>
      </c>
      <c r="I48" s="28">
        <v>8</v>
      </c>
      <c r="J48" s="28">
        <v>0</v>
      </c>
      <c r="K48" s="28"/>
      <c r="L48" s="43">
        <f t="shared" si="0"/>
        <v>88</v>
      </c>
      <c r="M48" s="28" t="str">
        <f t="shared" si="1"/>
        <v>Tốt</v>
      </c>
    </row>
    <row r="49" spans="1:13" s="58" customFormat="1" ht="21" customHeight="1">
      <c r="A49" s="28">
        <v>39</v>
      </c>
      <c r="B49" s="131" t="s">
        <v>107</v>
      </c>
      <c r="C49" s="132" t="s">
        <v>108</v>
      </c>
      <c r="D49" s="133">
        <v>1154040613</v>
      </c>
      <c r="E49" s="28">
        <v>20</v>
      </c>
      <c r="F49" s="28">
        <v>25</v>
      </c>
      <c r="G49" s="28">
        <v>20</v>
      </c>
      <c r="H49" s="28">
        <v>15</v>
      </c>
      <c r="I49" s="28">
        <v>0</v>
      </c>
      <c r="J49" s="28">
        <v>0</v>
      </c>
      <c r="K49" s="28"/>
      <c r="L49" s="43">
        <f t="shared" si="0"/>
        <v>80</v>
      </c>
      <c r="M49" s="28" t="str">
        <f t="shared" si="1"/>
        <v>Tốt</v>
      </c>
    </row>
    <row r="50" spans="1:13" s="58" customFormat="1" ht="21" customHeight="1">
      <c r="A50" s="28">
        <v>40</v>
      </c>
      <c r="B50" s="134" t="s">
        <v>109</v>
      </c>
      <c r="C50" s="132" t="s">
        <v>108</v>
      </c>
      <c r="D50" s="135">
        <v>1154040614</v>
      </c>
      <c r="E50" s="28">
        <v>18</v>
      </c>
      <c r="F50" s="28">
        <v>25</v>
      </c>
      <c r="G50" s="28">
        <v>19</v>
      </c>
      <c r="H50" s="28">
        <v>15</v>
      </c>
      <c r="I50" s="28">
        <v>0</v>
      </c>
      <c r="J50" s="28">
        <v>0</v>
      </c>
      <c r="K50" s="28"/>
      <c r="L50" s="43">
        <f t="shared" si="0"/>
        <v>77</v>
      </c>
      <c r="M50" s="28" t="str">
        <f t="shared" si="1"/>
        <v>Khá</v>
      </c>
    </row>
    <row r="51" spans="1:13" s="58" customFormat="1" ht="21" customHeight="1">
      <c r="A51" s="28">
        <v>41</v>
      </c>
      <c r="B51" s="131" t="s">
        <v>110</v>
      </c>
      <c r="C51" s="132" t="s">
        <v>111</v>
      </c>
      <c r="D51" s="133">
        <v>1154040630</v>
      </c>
      <c r="E51" s="28">
        <v>20</v>
      </c>
      <c r="F51" s="28">
        <v>25</v>
      </c>
      <c r="G51" s="28">
        <v>15</v>
      </c>
      <c r="H51" s="28">
        <v>15</v>
      </c>
      <c r="I51" s="28">
        <v>0</v>
      </c>
      <c r="J51" s="28">
        <v>0</v>
      </c>
      <c r="K51" s="28"/>
      <c r="L51" s="43">
        <f t="shared" si="0"/>
        <v>75</v>
      </c>
      <c r="M51" s="28" t="str">
        <f t="shared" si="1"/>
        <v>Khá</v>
      </c>
    </row>
    <row r="52" spans="1:13" s="58" customFormat="1" ht="21" customHeight="1">
      <c r="A52" s="28">
        <v>42</v>
      </c>
      <c r="B52" s="131" t="s">
        <v>112</v>
      </c>
      <c r="C52" s="132" t="s">
        <v>113</v>
      </c>
      <c r="D52" s="133">
        <v>1154040640</v>
      </c>
      <c r="E52" s="28">
        <v>20</v>
      </c>
      <c r="F52" s="28">
        <v>25</v>
      </c>
      <c r="G52" s="28">
        <v>20</v>
      </c>
      <c r="H52" s="28">
        <v>15</v>
      </c>
      <c r="I52" s="28">
        <v>0</v>
      </c>
      <c r="J52" s="28">
        <v>0</v>
      </c>
      <c r="K52" s="28"/>
      <c r="L52" s="43">
        <f t="shared" si="0"/>
        <v>80</v>
      </c>
      <c r="M52" s="28" t="str">
        <f t="shared" si="1"/>
        <v>Tốt</v>
      </c>
    </row>
    <row r="53" spans="1:13" s="58" customFormat="1" ht="21" customHeight="1">
      <c r="A53" s="28">
        <v>43</v>
      </c>
      <c r="B53" s="131" t="s">
        <v>114</v>
      </c>
      <c r="C53" s="132" t="s">
        <v>115</v>
      </c>
      <c r="D53" s="133">
        <v>1154040660</v>
      </c>
      <c r="E53" s="28">
        <v>20</v>
      </c>
      <c r="F53" s="28">
        <v>25</v>
      </c>
      <c r="G53" s="28">
        <v>20</v>
      </c>
      <c r="H53" s="28">
        <v>15</v>
      </c>
      <c r="I53" s="28">
        <v>0</v>
      </c>
      <c r="J53" s="28">
        <v>0</v>
      </c>
      <c r="K53" s="28"/>
      <c r="L53" s="43">
        <f t="shared" si="0"/>
        <v>80</v>
      </c>
      <c r="M53" s="28" t="str">
        <f t="shared" si="1"/>
        <v>Tốt</v>
      </c>
    </row>
    <row r="54" spans="1:13" s="58" customFormat="1" ht="21" customHeight="1">
      <c r="A54" s="28">
        <v>44</v>
      </c>
      <c r="B54" s="131" t="s">
        <v>116</v>
      </c>
      <c r="C54" s="132" t="s">
        <v>117</v>
      </c>
      <c r="D54" s="133">
        <v>1154040661</v>
      </c>
      <c r="E54" s="28">
        <v>20</v>
      </c>
      <c r="F54" s="28">
        <v>25</v>
      </c>
      <c r="G54" s="28">
        <v>20</v>
      </c>
      <c r="H54" s="28">
        <v>15</v>
      </c>
      <c r="I54" s="28">
        <v>0</v>
      </c>
      <c r="J54" s="28">
        <v>0</v>
      </c>
      <c r="K54" s="28"/>
      <c r="L54" s="43">
        <f t="shared" si="0"/>
        <v>80</v>
      </c>
      <c r="M54" s="28" t="str">
        <f t="shared" si="1"/>
        <v>Tốt</v>
      </c>
    </row>
    <row r="55" spans="1:13" s="58" customFormat="1" ht="21" customHeight="1">
      <c r="A55" s="28">
        <v>45</v>
      </c>
      <c r="B55" s="134" t="s">
        <v>90</v>
      </c>
      <c r="C55" s="132" t="s">
        <v>118</v>
      </c>
      <c r="D55" s="135">
        <v>1154040670</v>
      </c>
      <c r="E55" s="28">
        <v>20</v>
      </c>
      <c r="F55" s="28">
        <v>25</v>
      </c>
      <c r="G55" s="28">
        <v>16</v>
      </c>
      <c r="H55" s="28">
        <v>15</v>
      </c>
      <c r="I55" s="28">
        <v>0</v>
      </c>
      <c r="J55" s="28">
        <v>0</v>
      </c>
      <c r="K55" s="28"/>
      <c r="L55" s="43">
        <f t="shared" si="0"/>
        <v>76</v>
      </c>
      <c r="M55" s="28" t="str">
        <f t="shared" si="1"/>
        <v>Khá</v>
      </c>
    </row>
    <row r="56" spans="1:13" ht="15.75">
      <c r="A56" s="47"/>
      <c r="B56" s="52"/>
      <c r="C56" s="52"/>
      <c r="D56" s="47"/>
      <c r="E56" s="47"/>
      <c r="F56" s="47"/>
      <c r="G56" s="47"/>
      <c r="H56" s="47"/>
      <c r="I56" s="47"/>
      <c r="J56" s="47"/>
      <c r="K56" s="47"/>
      <c r="L56" s="51"/>
      <c r="M56" s="47"/>
    </row>
    <row r="57" spans="1:13" ht="15.75">
      <c r="A57" s="47"/>
      <c r="B57" s="52"/>
      <c r="C57" s="52"/>
      <c r="D57" s="47"/>
      <c r="E57" s="47"/>
      <c r="F57" s="47"/>
      <c r="G57" s="47"/>
      <c r="H57" s="47"/>
      <c r="I57" s="47"/>
      <c r="J57" s="207" t="s">
        <v>119</v>
      </c>
      <c r="K57" s="207"/>
      <c r="L57" s="207"/>
      <c r="M57" s="207"/>
    </row>
    <row r="58" spans="1:13" ht="15.75">
      <c r="A58" s="53"/>
      <c r="B58" s="205" t="s">
        <v>12</v>
      </c>
      <c r="C58" s="205"/>
      <c r="D58" s="205" t="s">
        <v>16</v>
      </c>
      <c r="E58" s="205"/>
      <c r="F58" s="205"/>
      <c r="G58" s="53"/>
      <c r="H58" s="53" t="s">
        <v>13</v>
      </c>
      <c r="I58" s="53"/>
      <c r="J58" s="53"/>
      <c r="K58" s="53"/>
      <c r="L58" s="54" t="s">
        <v>14</v>
      </c>
      <c r="M58" s="53"/>
    </row>
    <row r="59" spans="1:13" ht="15.75">
      <c r="A59" s="47"/>
      <c r="B59" s="52"/>
      <c r="C59" s="52"/>
      <c r="D59" s="47"/>
      <c r="E59" s="47"/>
      <c r="F59" s="47"/>
      <c r="G59" s="47"/>
      <c r="H59" s="47"/>
      <c r="I59" s="47"/>
      <c r="J59" s="47"/>
      <c r="K59" s="47"/>
      <c r="L59" s="51"/>
      <c r="M59" s="47"/>
    </row>
    <row r="60" spans="1:13" ht="15.75">
      <c r="A60" s="47"/>
      <c r="B60" s="52"/>
      <c r="C60" s="52"/>
      <c r="D60" s="47"/>
      <c r="E60" s="47"/>
      <c r="F60" s="47"/>
      <c r="G60" s="47"/>
      <c r="H60" s="47"/>
      <c r="I60" s="47"/>
      <c r="J60" s="47"/>
      <c r="K60" s="47"/>
      <c r="L60" s="51"/>
      <c r="M60" s="47"/>
    </row>
    <row r="61" spans="1:13" ht="15.75">
      <c r="A61" s="47"/>
      <c r="B61" s="52"/>
      <c r="C61" s="52"/>
      <c r="D61" s="47"/>
      <c r="E61" s="47"/>
      <c r="F61" s="47"/>
      <c r="G61" s="47"/>
      <c r="H61" s="47"/>
      <c r="I61" s="47"/>
      <c r="J61" s="47"/>
      <c r="K61" s="47"/>
      <c r="L61" s="51"/>
      <c r="M61" s="47"/>
    </row>
    <row r="62" spans="1:23" ht="15.75">
      <c r="A62" s="47"/>
      <c r="B62" s="52"/>
      <c r="C62" s="52"/>
      <c r="D62" s="47"/>
      <c r="E62" s="47"/>
      <c r="F62" s="47"/>
      <c r="G62" s="47"/>
      <c r="H62" s="47"/>
      <c r="I62" s="47"/>
      <c r="J62" s="47"/>
      <c r="K62" s="47"/>
      <c r="L62" s="51"/>
      <c r="M62" s="47"/>
      <c r="O62" s="44" t="s">
        <v>120</v>
      </c>
      <c r="P62" s="28" t="s">
        <v>121</v>
      </c>
      <c r="Q62" s="28" t="s">
        <v>122</v>
      </c>
      <c r="R62" s="28" t="s">
        <v>123</v>
      </c>
      <c r="S62" s="28" t="s">
        <v>124</v>
      </c>
      <c r="T62" s="28" t="s">
        <v>125</v>
      </c>
      <c r="U62" s="28" t="s">
        <v>126</v>
      </c>
      <c r="V62" s="28" t="s">
        <v>127</v>
      </c>
      <c r="W62" s="43" t="s">
        <v>128</v>
      </c>
    </row>
    <row r="63" spans="1:23" ht="15.75">
      <c r="A63" s="47"/>
      <c r="B63" s="52"/>
      <c r="C63" s="52"/>
      <c r="D63" s="47"/>
      <c r="E63" s="47"/>
      <c r="F63" s="47"/>
      <c r="G63" s="47"/>
      <c r="H63" s="47"/>
      <c r="I63" s="47"/>
      <c r="J63" s="47"/>
      <c r="K63" s="47"/>
      <c r="L63" s="51"/>
      <c r="M63" s="47"/>
      <c r="O63" s="44" t="s">
        <v>129</v>
      </c>
      <c r="P63" s="28">
        <f>COUNTIF($M$11:$M$102,"Xuất Sắc")</f>
        <v>3</v>
      </c>
      <c r="Q63" s="28">
        <f>COUNTIF($M$11:$M$102,"Tốt")</f>
        <v>33</v>
      </c>
      <c r="R63" s="28">
        <f>COUNTIF($M$11:$M$102,"Khá")</f>
        <v>9</v>
      </c>
      <c r="S63" s="28">
        <f>COUNTIF($M$11:$M$102,"Trung bình khá")</f>
        <v>0</v>
      </c>
      <c r="T63" s="28">
        <f>COUNTIF($M$11:$M$102,"TB")</f>
        <v>0</v>
      </c>
      <c r="U63" s="28">
        <f>COUNTIF($M$11:$M$102,"Yếu")</f>
        <v>0</v>
      </c>
      <c r="V63" s="28">
        <f>COUNTIF($M$11:$M$102,"Kém")</f>
        <v>0</v>
      </c>
      <c r="W63" s="55">
        <f>SUM(P63:V63)</f>
        <v>45</v>
      </c>
    </row>
    <row r="64" spans="1:13" ht="15.75">
      <c r="A64" s="47"/>
      <c r="B64" s="52"/>
      <c r="C64" s="52"/>
      <c r="D64" s="47"/>
      <c r="E64" s="47"/>
      <c r="F64" s="47"/>
      <c r="G64" s="47"/>
      <c r="H64" s="47"/>
      <c r="I64" s="47"/>
      <c r="J64" s="47"/>
      <c r="K64" s="47"/>
      <c r="L64" s="51"/>
      <c r="M64" s="47"/>
    </row>
    <row r="65" spans="1:13" ht="15.75">
      <c r="A65" s="47"/>
      <c r="B65" s="52"/>
      <c r="C65" s="52"/>
      <c r="D65" s="136"/>
      <c r="E65" s="47"/>
      <c r="F65" s="47"/>
      <c r="G65" s="47"/>
      <c r="H65" s="47"/>
      <c r="I65" s="47"/>
      <c r="J65" s="47"/>
      <c r="K65" s="47"/>
      <c r="L65" s="51"/>
      <c r="M65" s="47"/>
    </row>
    <row r="66" spans="1:13" ht="15.75">
      <c r="A66" s="47"/>
      <c r="B66" s="52"/>
      <c r="C66" s="52"/>
      <c r="D66" s="47"/>
      <c r="E66" s="47"/>
      <c r="F66" s="47"/>
      <c r="G66" s="47"/>
      <c r="H66" s="47"/>
      <c r="I66" s="47"/>
      <c r="J66" s="47"/>
      <c r="K66" s="47"/>
      <c r="L66" s="51"/>
      <c r="M66" s="47"/>
    </row>
    <row r="67" spans="1:13" ht="15.75">
      <c r="A67" s="47"/>
      <c r="B67" s="52"/>
      <c r="C67" s="52"/>
      <c r="D67" s="47"/>
      <c r="E67" s="47"/>
      <c r="F67" s="47"/>
      <c r="G67" s="47"/>
      <c r="H67" s="47"/>
      <c r="I67" s="47"/>
      <c r="J67" s="47"/>
      <c r="K67" s="47"/>
      <c r="L67" s="51"/>
      <c r="M67" s="47"/>
    </row>
    <row r="68" spans="1:13" ht="15.75">
      <c r="A68" s="47"/>
      <c r="B68" s="52"/>
      <c r="C68" s="52"/>
      <c r="D68" s="47"/>
      <c r="E68" s="47"/>
      <c r="F68" s="47"/>
      <c r="G68" s="47"/>
      <c r="H68" s="47"/>
      <c r="I68" s="47"/>
      <c r="J68" s="47"/>
      <c r="K68" s="47"/>
      <c r="L68" s="51"/>
      <c r="M68" s="47"/>
    </row>
    <row r="69" spans="1:13" ht="15.75">
      <c r="A69" s="47"/>
      <c r="B69" s="52"/>
      <c r="C69" s="52"/>
      <c r="D69" s="47"/>
      <c r="E69" s="47"/>
      <c r="F69" s="47"/>
      <c r="G69" s="47"/>
      <c r="H69" s="47"/>
      <c r="I69" s="47"/>
      <c r="J69" s="47"/>
      <c r="K69" s="47"/>
      <c r="L69" s="51"/>
      <c r="M69" s="47"/>
    </row>
    <row r="70" spans="1:13" ht="15.75">
      <c r="A70" s="47"/>
      <c r="B70" s="52"/>
      <c r="C70" s="52"/>
      <c r="D70" s="47"/>
      <c r="E70" s="47"/>
      <c r="F70" s="47"/>
      <c r="G70" s="47"/>
      <c r="H70" s="47"/>
      <c r="I70" s="47"/>
      <c r="J70" s="47"/>
      <c r="K70" s="47"/>
      <c r="L70" s="51"/>
      <c r="M70" s="47"/>
    </row>
    <row r="71" spans="1:13" ht="15.75">
      <c r="A71" s="47"/>
      <c r="B71" s="52"/>
      <c r="C71" s="52"/>
      <c r="D71" s="47"/>
      <c r="E71" s="47"/>
      <c r="F71" s="47"/>
      <c r="G71" s="47"/>
      <c r="H71" s="47"/>
      <c r="I71" s="47"/>
      <c r="J71" s="47"/>
      <c r="K71" s="47"/>
      <c r="L71" s="51"/>
      <c r="M71" s="47"/>
    </row>
    <row r="72" spans="1:13" ht="15.75">
      <c r="A72" s="47"/>
      <c r="B72" s="52"/>
      <c r="C72" s="52"/>
      <c r="D72" s="47"/>
      <c r="E72" s="47"/>
      <c r="F72" s="47"/>
      <c r="G72" s="47"/>
      <c r="H72" s="47"/>
      <c r="I72" s="47"/>
      <c r="J72" s="47"/>
      <c r="K72" s="47"/>
      <c r="L72" s="51"/>
      <c r="M72" s="47"/>
    </row>
    <row r="73" spans="1:13" ht="15.75">
      <c r="A73" s="47"/>
      <c r="B73" s="52"/>
      <c r="C73" s="52"/>
      <c r="D73" s="47"/>
      <c r="E73" s="47"/>
      <c r="F73" s="47"/>
      <c r="G73" s="47"/>
      <c r="H73" s="47"/>
      <c r="I73" s="47"/>
      <c r="J73" s="47"/>
      <c r="K73" s="47"/>
      <c r="L73" s="51"/>
      <c r="M73" s="47"/>
    </row>
    <row r="74" spans="1:13" ht="15.75">
      <c r="A74" s="47"/>
      <c r="B74" s="52"/>
      <c r="C74" s="52"/>
      <c r="D74" s="47"/>
      <c r="E74" s="47"/>
      <c r="F74" s="47"/>
      <c r="G74" s="47"/>
      <c r="H74" s="47"/>
      <c r="I74" s="47"/>
      <c r="J74" s="47"/>
      <c r="K74" s="47"/>
      <c r="L74" s="51"/>
      <c r="M74" s="47"/>
    </row>
    <row r="75" spans="1:13" ht="15.75">
      <c r="A75" s="47"/>
      <c r="B75" s="52"/>
      <c r="C75" s="52"/>
      <c r="D75" s="47"/>
      <c r="E75" s="47"/>
      <c r="F75" s="47"/>
      <c r="G75" s="47"/>
      <c r="H75" s="47"/>
      <c r="I75" s="47"/>
      <c r="J75" s="47"/>
      <c r="K75" s="47"/>
      <c r="L75" s="51"/>
      <c r="M75" s="47"/>
    </row>
    <row r="76" spans="1:13" ht="15.75">
      <c r="A76" s="47"/>
      <c r="B76" s="52"/>
      <c r="C76" s="52"/>
      <c r="D76" s="47"/>
      <c r="E76" s="47"/>
      <c r="F76" s="47"/>
      <c r="G76" s="47"/>
      <c r="H76" s="47"/>
      <c r="I76" s="47"/>
      <c r="J76" s="47"/>
      <c r="K76" s="47"/>
      <c r="L76" s="51"/>
      <c r="M76" s="47"/>
    </row>
    <row r="77" spans="1:13" ht="15.75">
      <c r="A77" s="47"/>
      <c r="B77" s="52"/>
      <c r="C77" s="52"/>
      <c r="D77" s="47"/>
      <c r="E77" s="47"/>
      <c r="F77" s="47"/>
      <c r="G77" s="47"/>
      <c r="H77" s="47"/>
      <c r="I77" s="47"/>
      <c r="J77" s="47"/>
      <c r="K77" s="47"/>
      <c r="L77" s="51"/>
      <c r="M77" s="47"/>
    </row>
    <row r="78" spans="1:13" ht="15.75">
      <c r="A78" s="47"/>
      <c r="B78" s="52"/>
      <c r="C78" s="52"/>
      <c r="D78" s="47"/>
      <c r="E78" s="47"/>
      <c r="F78" s="47"/>
      <c r="G78" s="47"/>
      <c r="H78" s="47"/>
      <c r="I78" s="47"/>
      <c r="J78" s="47"/>
      <c r="K78" s="47"/>
      <c r="L78" s="51"/>
      <c r="M78" s="47"/>
    </row>
    <row r="79" spans="1:13" ht="15.75">
      <c r="A79" s="47"/>
      <c r="B79" s="52"/>
      <c r="C79" s="52"/>
      <c r="D79" s="47"/>
      <c r="E79" s="47"/>
      <c r="F79" s="47"/>
      <c r="G79" s="47"/>
      <c r="H79" s="47"/>
      <c r="I79" s="47"/>
      <c r="J79" s="47"/>
      <c r="K79" s="47"/>
      <c r="L79" s="51"/>
      <c r="M79" s="47"/>
    </row>
    <row r="80" spans="1:13" ht="15.75">
      <c r="A80" s="47"/>
      <c r="B80" s="52"/>
      <c r="C80" s="52"/>
      <c r="D80" s="47"/>
      <c r="E80" s="47"/>
      <c r="F80" s="47"/>
      <c r="G80" s="47"/>
      <c r="H80" s="47"/>
      <c r="I80" s="47"/>
      <c r="J80" s="47"/>
      <c r="K80" s="47"/>
      <c r="L80" s="51"/>
      <c r="M80" s="47"/>
    </row>
    <row r="81" spans="1:13" ht="15.75">
      <c r="A81" s="47"/>
      <c r="B81" s="52"/>
      <c r="C81" s="52"/>
      <c r="D81" s="47"/>
      <c r="E81" s="47"/>
      <c r="F81" s="47"/>
      <c r="G81" s="47"/>
      <c r="H81" s="47"/>
      <c r="I81" s="47"/>
      <c r="J81" s="47"/>
      <c r="K81" s="47"/>
      <c r="L81" s="51"/>
      <c r="M81" s="47"/>
    </row>
    <row r="82" spans="1:13" ht="15.75">
      <c r="A82" s="47"/>
      <c r="B82" s="52"/>
      <c r="C82" s="52"/>
      <c r="D82" s="47"/>
      <c r="E82" s="47"/>
      <c r="F82" s="47"/>
      <c r="G82" s="47"/>
      <c r="H82" s="47"/>
      <c r="I82" s="47"/>
      <c r="J82" s="47"/>
      <c r="K82" s="47"/>
      <c r="L82" s="51"/>
      <c r="M82" s="47"/>
    </row>
    <row r="83" spans="1:13" ht="15.75">
      <c r="A83" s="47"/>
      <c r="B83" s="52"/>
      <c r="C83" s="52"/>
      <c r="D83" s="47"/>
      <c r="E83" s="47"/>
      <c r="F83" s="47"/>
      <c r="G83" s="47"/>
      <c r="H83" s="47"/>
      <c r="I83" s="47"/>
      <c r="J83" s="47"/>
      <c r="K83" s="47"/>
      <c r="L83" s="51"/>
      <c r="M83" s="47"/>
    </row>
    <row r="84" spans="1:13" ht="15.75">
      <c r="A84" s="47"/>
      <c r="B84" s="52"/>
      <c r="C84" s="52"/>
      <c r="D84" s="47"/>
      <c r="E84" s="47"/>
      <c r="F84" s="47"/>
      <c r="G84" s="47"/>
      <c r="H84" s="47"/>
      <c r="I84" s="47"/>
      <c r="J84" s="47"/>
      <c r="K84" s="47"/>
      <c r="L84" s="51"/>
      <c r="M84" s="47"/>
    </row>
    <row r="85" spans="1:13" ht="15.75">
      <c r="A85" s="47"/>
      <c r="B85" s="52"/>
      <c r="C85" s="52"/>
      <c r="D85" s="47"/>
      <c r="E85" s="47"/>
      <c r="F85" s="47"/>
      <c r="G85" s="47"/>
      <c r="H85" s="47"/>
      <c r="I85" s="47"/>
      <c r="J85" s="47"/>
      <c r="K85" s="47"/>
      <c r="L85" s="51"/>
      <c r="M85" s="47"/>
    </row>
    <row r="86" spans="1:13" ht="15.75">
      <c r="A86" s="47"/>
      <c r="B86" s="52"/>
      <c r="C86" s="52"/>
      <c r="D86" s="47"/>
      <c r="E86" s="47"/>
      <c r="F86" s="47"/>
      <c r="G86" s="47"/>
      <c r="H86" s="47"/>
      <c r="I86" s="47"/>
      <c r="J86" s="47"/>
      <c r="K86" s="47"/>
      <c r="L86" s="51"/>
      <c r="M86" s="47"/>
    </row>
    <row r="87" spans="1:13" ht="15.75">
      <c r="A87" s="47"/>
      <c r="B87" s="52"/>
      <c r="C87" s="52"/>
      <c r="D87" s="47"/>
      <c r="E87" s="47"/>
      <c r="F87" s="47"/>
      <c r="G87" s="47"/>
      <c r="H87" s="47"/>
      <c r="I87" s="47"/>
      <c r="J87" s="47"/>
      <c r="K87" s="47"/>
      <c r="L87" s="51"/>
      <c r="M87" s="47"/>
    </row>
    <row r="88" spans="1:13" ht="15.75">
      <c r="A88" s="47"/>
      <c r="B88" s="52"/>
      <c r="C88" s="52"/>
      <c r="D88" s="47"/>
      <c r="E88" s="47"/>
      <c r="F88" s="47"/>
      <c r="G88" s="47"/>
      <c r="H88" s="47"/>
      <c r="I88" s="47"/>
      <c r="J88" s="47"/>
      <c r="K88" s="47"/>
      <c r="L88" s="51"/>
      <c r="M88" s="47"/>
    </row>
    <row r="89" spans="1:13" ht="15.75">
      <c r="A89" s="47"/>
      <c r="B89" s="52"/>
      <c r="C89" s="52"/>
      <c r="D89" s="47"/>
      <c r="E89" s="47"/>
      <c r="F89" s="47"/>
      <c r="G89" s="47"/>
      <c r="H89" s="47"/>
      <c r="I89" s="47"/>
      <c r="J89" s="47"/>
      <c r="K89" s="47"/>
      <c r="L89" s="51"/>
      <c r="M89" s="47"/>
    </row>
    <row r="90" spans="1:13" ht="15.75">
      <c r="A90" s="47"/>
      <c r="B90" s="52"/>
      <c r="C90" s="52"/>
      <c r="D90" s="47"/>
      <c r="E90" s="47"/>
      <c r="F90" s="47"/>
      <c r="G90" s="47"/>
      <c r="H90" s="47"/>
      <c r="I90" s="47"/>
      <c r="J90" s="47"/>
      <c r="K90" s="47"/>
      <c r="L90" s="51"/>
      <c r="M90" s="47"/>
    </row>
    <row r="91" spans="1:13" ht="15.75">
      <c r="A91" s="47"/>
      <c r="B91" s="48"/>
      <c r="C91" s="48"/>
      <c r="D91" s="49"/>
      <c r="E91" s="50"/>
      <c r="F91" s="50"/>
      <c r="G91" s="50"/>
      <c r="H91" s="50"/>
      <c r="I91" s="50"/>
      <c r="J91" s="47"/>
      <c r="K91" s="47"/>
      <c r="L91" s="51"/>
      <c r="M91" s="49"/>
    </row>
    <row r="92" spans="1:13" ht="15.75">
      <c r="A92" s="47"/>
      <c r="B92" s="48"/>
      <c r="C92" s="48"/>
      <c r="D92" s="49"/>
      <c r="E92" s="50"/>
      <c r="F92" s="50"/>
      <c r="G92" s="50"/>
      <c r="H92" s="50"/>
      <c r="I92" s="50"/>
      <c r="J92" s="47"/>
      <c r="K92" s="47"/>
      <c r="L92" s="51"/>
      <c r="M92" s="49"/>
    </row>
    <row r="93" spans="1:13" ht="15.75">
      <c r="A93" s="47"/>
      <c r="B93" s="48"/>
      <c r="C93" s="48"/>
      <c r="D93" s="49"/>
      <c r="E93" s="50"/>
      <c r="F93" s="50"/>
      <c r="G93" s="50"/>
      <c r="H93" s="50"/>
      <c r="I93" s="50"/>
      <c r="J93" s="47"/>
      <c r="K93" s="47"/>
      <c r="L93" s="51"/>
      <c r="M93" s="49"/>
    </row>
    <row r="94" spans="1:13" ht="15.75">
      <c r="A94" s="47"/>
      <c r="B94" s="48"/>
      <c r="C94" s="48"/>
      <c r="D94" s="49"/>
      <c r="E94" s="50"/>
      <c r="F94" s="50"/>
      <c r="G94" s="50"/>
      <c r="H94" s="50"/>
      <c r="I94" s="50"/>
      <c r="J94" s="47"/>
      <c r="K94" s="47"/>
      <c r="L94" s="51"/>
      <c r="M94" s="49"/>
    </row>
    <row r="95" spans="1:13" ht="15.75">
      <c r="A95" s="47"/>
      <c r="B95" s="48"/>
      <c r="C95" s="48"/>
      <c r="D95" s="49"/>
      <c r="E95" s="50"/>
      <c r="F95" s="50"/>
      <c r="G95" s="50"/>
      <c r="H95" s="50"/>
      <c r="I95" s="50"/>
      <c r="J95" s="47"/>
      <c r="K95" s="47"/>
      <c r="L95" s="51"/>
      <c r="M95" s="49"/>
    </row>
    <row r="96" spans="1:13" ht="15.75">
      <c r="A96" s="47"/>
      <c r="B96" s="48"/>
      <c r="C96" s="48"/>
      <c r="D96" s="56"/>
      <c r="E96" s="50"/>
      <c r="F96" s="50"/>
      <c r="G96" s="50"/>
      <c r="H96" s="50"/>
      <c r="I96" s="50"/>
      <c r="J96" s="47"/>
      <c r="K96" s="47"/>
      <c r="L96" s="51"/>
      <c r="M96" s="49"/>
    </row>
    <row r="97" spans="1:13" ht="15.75">
      <c r="A97" s="47"/>
      <c r="B97" s="48"/>
      <c r="C97" s="48"/>
      <c r="D97" s="49"/>
      <c r="E97" s="50"/>
      <c r="F97" s="50"/>
      <c r="G97" s="50"/>
      <c r="H97" s="50"/>
      <c r="I97" s="50"/>
      <c r="J97" s="47"/>
      <c r="K97" s="47"/>
      <c r="L97" s="51"/>
      <c r="M97" s="49"/>
    </row>
    <row r="98" spans="1:13" ht="15.75">
      <c r="A98" s="47"/>
      <c r="B98" s="48"/>
      <c r="C98" s="48"/>
      <c r="D98" s="49"/>
      <c r="E98" s="50"/>
      <c r="F98" s="50"/>
      <c r="G98" s="50"/>
      <c r="H98" s="50"/>
      <c r="I98" s="50"/>
      <c r="J98" s="47"/>
      <c r="K98" s="47"/>
      <c r="L98" s="51"/>
      <c r="M98" s="49"/>
    </row>
    <row r="99" spans="1:13" ht="15.75">
      <c r="A99" s="47"/>
      <c r="B99" s="48"/>
      <c r="C99" s="48"/>
      <c r="D99" s="49"/>
      <c r="E99" s="50"/>
      <c r="F99" s="50"/>
      <c r="G99" s="50"/>
      <c r="H99" s="50"/>
      <c r="I99" s="50"/>
      <c r="J99" s="47"/>
      <c r="K99" s="47"/>
      <c r="L99" s="51"/>
      <c r="M99" s="49"/>
    </row>
    <row r="100" spans="1:13" ht="15.75">
      <c r="A100" s="47"/>
      <c r="B100" s="48"/>
      <c r="C100" s="48"/>
      <c r="D100" s="49"/>
      <c r="E100" s="50"/>
      <c r="F100" s="50"/>
      <c r="G100" s="50"/>
      <c r="H100" s="50"/>
      <c r="I100" s="50"/>
      <c r="J100" s="47"/>
      <c r="K100" s="47"/>
      <c r="L100" s="51"/>
      <c r="M100" s="49"/>
    </row>
    <row r="101" spans="1:13" ht="15.75">
      <c r="A101" s="47"/>
      <c r="B101" s="48"/>
      <c r="C101" s="48"/>
      <c r="D101" s="49"/>
      <c r="E101" s="50"/>
      <c r="F101" s="50"/>
      <c r="G101" s="50"/>
      <c r="H101" s="50"/>
      <c r="I101" s="50"/>
      <c r="J101" s="47"/>
      <c r="K101" s="47"/>
      <c r="L101" s="51"/>
      <c r="M101" s="49"/>
    </row>
    <row r="102" spans="1:13" ht="15.75">
      <c r="A102" s="47"/>
      <c r="B102" s="48"/>
      <c r="C102" s="48"/>
      <c r="D102" s="49"/>
      <c r="E102" s="50"/>
      <c r="F102" s="50"/>
      <c r="G102" s="50"/>
      <c r="H102" s="50"/>
      <c r="I102" s="50"/>
      <c r="J102" s="47"/>
      <c r="K102" s="47"/>
      <c r="L102" s="51"/>
      <c r="M102" s="49"/>
    </row>
    <row r="103" spans="1:13" ht="15.75">
      <c r="A103" s="47"/>
      <c r="B103" s="48"/>
      <c r="C103" s="48"/>
      <c r="D103" s="49"/>
      <c r="E103" s="47"/>
      <c r="F103" s="47"/>
      <c r="G103" s="47"/>
      <c r="H103" s="47"/>
      <c r="I103" s="47"/>
      <c r="J103" s="47"/>
      <c r="K103" s="47"/>
      <c r="L103" s="51"/>
      <c r="M103" s="49"/>
    </row>
    <row r="104" spans="1:13" s="46" customFormat="1" ht="23.25" customHeight="1">
      <c r="A104" s="47"/>
      <c r="B104" s="52"/>
      <c r="C104" s="52"/>
      <c r="D104" s="47"/>
      <c r="E104" s="47"/>
      <c r="F104" s="47"/>
      <c r="G104" s="47"/>
      <c r="H104" s="47"/>
      <c r="I104" s="47"/>
      <c r="J104" s="207" t="s">
        <v>130</v>
      </c>
      <c r="K104" s="207"/>
      <c r="L104" s="207"/>
      <c r="M104" s="207"/>
    </row>
    <row r="105" spans="1:13" s="45" customFormat="1" ht="23.25" customHeight="1">
      <c r="A105" s="53"/>
      <c r="B105" s="205" t="s">
        <v>12</v>
      </c>
      <c r="C105" s="205"/>
      <c r="D105" s="205" t="s">
        <v>16</v>
      </c>
      <c r="E105" s="205"/>
      <c r="F105" s="205"/>
      <c r="G105" s="53"/>
      <c r="H105" s="53" t="s">
        <v>13</v>
      </c>
      <c r="I105" s="53"/>
      <c r="J105" s="53"/>
      <c r="K105" s="53"/>
      <c r="L105" s="54" t="s">
        <v>14</v>
      </c>
      <c r="M105" s="53"/>
    </row>
  </sheetData>
  <sheetProtection/>
  <mergeCells count="20">
    <mergeCell ref="B105:C105"/>
    <mergeCell ref="D105:F105"/>
    <mergeCell ref="M8:M9"/>
    <mergeCell ref="B10:C10"/>
    <mergeCell ref="J57:M57"/>
    <mergeCell ref="B58:C58"/>
    <mergeCell ref="D58:F58"/>
    <mergeCell ref="J104:M104"/>
    <mergeCell ref="A8:A9"/>
    <mergeCell ref="B8:C9"/>
    <mergeCell ref="D8:D9"/>
    <mergeCell ref="E8:J8"/>
    <mergeCell ref="K8:K9"/>
    <mergeCell ref="L8:L9"/>
    <mergeCell ref="A2:D2"/>
    <mergeCell ref="G2:M2"/>
    <mergeCell ref="A3:D3"/>
    <mergeCell ref="G3:M3"/>
    <mergeCell ref="A5:M5"/>
    <mergeCell ref="A6:M6"/>
  </mergeCells>
  <printOptions/>
  <pageMargins left="0.62" right="0.19" top="0.23" bottom="0.2" header="0.2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9">
      <selection activeCell="H21" sqref="H21"/>
    </sheetView>
  </sheetViews>
  <sheetFormatPr defaultColWidth="9.140625" defaultRowHeight="12.75"/>
  <cols>
    <col min="1" max="1" width="5.7109375" style="86" customWidth="1"/>
    <col min="2" max="2" width="22.7109375" style="105" customWidth="1"/>
    <col min="3" max="3" width="8.421875" style="105" bestFit="1" customWidth="1"/>
    <col min="4" max="4" width="13.57421875" style="104" customWidth="1"/>
    <col min="5" max="10" width="8.57421875" style="86" customWidth="1"/>
    <col min="11" max="11" width="8.8515625" style="86" customWidth="1"/>
    <col min="12" max="12" width="8.00390625" style="104" customWidth="1"/>
    <col min="13" max="13" width="11.57421875" style="104" customWidth="1"/>
    <col min="14" max="14" width="10.57421875" style="104" customWidth="1"/>
    <col min="15" max="16384" width="9.140625" style="86" customWidth="1"/>
  </cols>
  <sheetData>
    <row r="1" spans="1:13" ht="15.75">
      <c r="A1" s="84"/>
      <c r="B1" s="85"/>
      <c r="C1" s="85"/>
      <c r="D1" s="87"/>
      <c r="E1" s="84"/>
      <c r="F1" s="84"/>
      <c r="G1" s="84"/>
      <c r="H1" s="84"/>
      <c r="I1" s="84"/>
      <c r="J1" s="84"/>
      <c r="K1" s="84"/>
      <c r="L1" s="87"/>
      <c r="M1" s="119"/>
    </row>
    <row r="2" spans="1:13" ht="18.75" customHeight="1">
      <c r="A2" s="213" t="s">
        <v>27</v>
      </c>
      <c r="B2" s="213"/>
      <c r="C2" s="213"/>
      <c r="D2" s="213"/>
      <c r="E2" s="84"/>
      <c r="F2" s="216" t="s">
        <v>0</v>
      </c>
      <c r="G2" s="216"/>
      <c r="H2" s="216"/>
      <c r="I2" s="216"/>
      <c r="J2" s="216"/>
      <c r="K2" s="216"/>
      <c r="L2" s="87"/>
      <c r="M2" s="87"/>
    </row>
    <row r="3" spans="1:13" ht="19.5" customHeight="1">
      <c r="A3" s="213" t="s">
        <v>252</v>
      </c>
      <c r="B3" s="213"/>
      <c r="C3" s="213"/>
      <c r="D3" s="213"/>
      <c r="E3" s="84"/>
      <c r="F3" s="216" t="s">
        <v>1</v>
      </c>
      <c r="G3" s="216"/>
      <c r="H3" s="216"/>
      <c r="I3" s="216"/>
      <c r="J3" s="216"/>
      <c r="K3" s="216"/>
      <c r="L3" s="87"/>
      <c r="M3" s="87"/>
    </row>
    <row r="4" spans="1:13" ht="15.75">
      <c r="A4" s="84"/>
      <c r="B4" s="85"/>
      <c r="C4" s="85"/>
      <c r="D4" s="87"/>
      <c r="E4" s="84"/>
      <c r="F4" s="84"/>
      <c r="G4" s="84"/>
      <c r="H4" s="84"/>
      <c r="I4" s="84"/>
      <c r="J4" s="84"/>
      <c r="K4" s="84"/>
      <c r="L4" s="87"/>
      <c r="M4" s="87"/>
    </row>
    <row r="5" spans="1:13" ht="18.75">
      <c r="A5" s="217" t="s">
        <v>11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108"/>
    </row>
    <row r="6" spans="1:13" ht="21" customHeight="1">
      <c r="A6" s="213" t="s">
        <v>202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109"/>
    </row>
    <row r="7" spans="1:13" ht="15.75">
      <c r="A7" s="89"/>
      <c r="B7" s="90"/>
      <c r="C7" s="90"/>
      <c r="D7" s="89"/>
      <c r="E7" s="91"/>
      <c r="F7" s="91"/>
      <c r="G7" s="91"/>
      <c r="H7" s="89"/>
      <c r="I7" s="89"/>
      <c r="J7" s="89"/>
      <c r="K7" s="89"/>
      <c r="L7" s="89"/>
      <c r="M7" s="89"/>
    </row>
    <row r="8" spans="1:16" s="104" customFormat="1" ht="23.25" customHeight="1">
      <c r="A8" s="223" t="s">
        <v>2</v>
      </c>
      <c r="B8" s="219" t="s">
        <v>532</v>
      </c>
      <c r="C8" s="220"/>
      <c r="D8" s="223" t="s">
        <v>4</v>
      </c>
      <c r="E8" s="215" t="s">
        <v>10</v>
      </c>
      <c r="F8" s="215"/>
      <c r="G8" s="215"/>
      <c r="H8" s="215"/>
      <c r="I8" s="215"/>
      <c r="J8" s="215"/>
      <c r="K8" s="214" t="s">
        <v>20</v>
      </c>
      <c r="L8" s="214" t="s">
        <v>5</v>
      </c>
      <c r="M8" s="215" t="s">
        <v>6</v>
      </c>
      <c r="N8" s="208" t="s">
        <v>663</v>
      </c>
      <c r="O8" s="106"/>
      <c r="P8" s="106"/>
    </row>
    <row r="9" spans="1:16" ht="21" customHeight="1">
      <c r="A9" s="224"/>
      <c r="B9" s="221"/>
      <c r="C9" s="222"/>
      <c r="D9" s="224"/>
      <c r="E9" s="80" t="s">
        <v>17</v>
      </c>
      <c r="F9" s="80" t="s">
        <v>18</v>
      </c>
      <c r="G9" s="80" t="s">
        <v>19</v>
      </c>
      <c r="H9" s="80" t="s">
        <v>7</v>
      </c>
      <c r="I9" s="80" t="s">
        <v>8</v>
      </c>
      <c r="J9" s="80" t="s">
        <v>9</v>
      </c>
      <c r="K9" s="214"/>
      <c r="L9" s="214"/>
      <c r="M9" s="215"/>
      <c r="N9" s="209"/>
      <c r="O9" s="92"/>
      <c r="P9" s="92"/>
    </row>
    <row r="10" spans="1:16" ht="21" customHeight="1">
      <c r="A10" s="80">
        <v>1</v>
      </c>
      <c r="B10" s="211">
        <v>2</v>
      </c>
      <c r="C10" s="212"/>
      <c r="D10" s="80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  <c r="J10" s="14">
        <v>9</v>
      </c>
      <c r="K10" s="14">
        <v>10</v>
      </c>
      <c r="L10" s="14">
        <v>11</v>
      </c>
      <c r="M10" s="14">
        <v>12</v>
      </c>
      <c r="N10" s="139"/>
      <c r="O10" s="92"/>
      <c r="P10" s="92"/>
    </row>
    <row r="11" spans="1:16" ht="21" customHeight="1">
      <c r="A11" s="14">
        <v>1</v>
      </c>
      <c r="B11" s="6" t="s">
        <v>203</v>
      </c>
      <c r="C11" s="6" t="s">
        <v>133</v>
      </c>
      <c r="D11" s="4">
        <v>1154040050</v>
      </c>
      <c r="E11" s="81">
        <v>20</v>
      </c>
      <c r="F11" s="81">
        <v>25</v>
      </c>
      <c r="G11" s="81">
        <v>20</v>
      </c>
      <c r="H11" s="81">
        <v>15</v>
      </c>
      <c r="I11" s="81"/>
      <c r="J11" s="81"/>
      <c r="K11" s="81"/>
      <c r="L11" s="15">
        <f>SUM(E11:J11)</f>
        <v>80</v>
      </c>
      <c r="M11" s="14" t="str">
        <f>IF(L11&gt;89,"Xuất sắc",IF(L11&gt;79,"Tốt",IF(L11&gt;69,"Khá",IF(L11&gt;59,"Trung bình khá",IF(L11&gt;49,"Trung bình",IF(L11&gt;29,"Yếu","Kém"))))))</f>
        <v>Tốt</v>
      </c>
      <c r="N11" s="140"/>
      <c r="O11" s="94"/>
      <c r="P11" s="92"/>
    </row>
    <row r="12" spans="1:16" ht="21" customHeight="1">
      <c r="A12" s="14">
        <v>2</v>
      </c>
      <c r="B12" s="6" t="s">
        <v>204</v>
      </c>
      <c r="C12" s="6" t="s">
        <v>205</v>
      </c>
      <c r="D12" s="4">
        <v>1154040061</v>
      </c>
      <c r="E12" s="81">
        <v>20</v>
      </c>
      <c r="F12" s="81">
        <v>25</v>
      </c>
      <c r="G12" s="81">
        <v>20</v>
      </c>
      <c r="H12" s="81">
        <v>15</v>
      </c>
      <c r="I12" s="81">
        <v>10</v>
      </c>
      <c r="J12" s="81"/>
      <c r="K12" s="81"/>
      <c r="L12" s="15">
        <f aca="true" t="shared" si="0" ref="L12:L51">SUM(E12:J12)</f>
        <v>90</v>
      </c>
      <c r="M12" s="14" t="str">
        <f aca="true" t="shared" si="1" ref="M12:M51">IF(L12&gt;89,"Xuất sắc",IF(L12&gt;79,"Tốt",IF(L12&gt;69,"Khá",IF(L12&gt;59,"Trung bình khá",IF(L12&gt;49,"Trung bình",IF(L12&gt;29,"Yếu","Kém"))))))</f>
        <v>Xuất sắc</v>
      </c>
      <c r="N12" s="140"/>
      <c r="O12" s="92"/>
      <c r="P12" s="92"/>
    </row>
    <row r="13" spans="1:16" ht="21" customHeight="1">
      <c r="A13" s="14">
        <v>3</v>
      </c>
      <c r="B13" s="6" t="s">
        <v>206</v>
      </c>
      <c r="C13" s="6" t="s">
        <v>205</v>
      </c>
      <c r="D13" s="4">
        <v>1154040062</v>
      </c>
      <c r="E13" s="81">
        <v>20</v>
      </c>
      <c r="F13" s="81">
        <v>25</v>
      </c>
      <c r="G13" s="81">
        <v>20</v>
      </c>
      <c r="H13" s="81">
        <v>15</v>
      </c>
      <c r="I13" s="81"/>
      <c r="J13" s="81"/>
      <c r="K13" s="81"/>
      <c r="L13" s="15">
        <f t="shared" si="0"/>
        <v>80</v>
      </c>
      <c r="M13" s="14" t="str">
        <f t="shared" si="1"/>
        <v>Tốt</v>
      </c>
      <c r="N13" s="140"/>
      <c r="O13" s="92"/>
      <c r="P13" s="92"/>
    </row>
    <row r="14" spans="1:16" ht="21" customHeight="1">
      <c r="A14" s="155">
        <v>4</v>
      </c>
      <c r="B14" s="161" t="s">
        <v>207</v>
      </c>
      <c r="C14" s="161" t="s">
        <v>45</v>
      </c>
      <c r="D14" s="158">
        <v>1154040070</v>
      </c>
      <c r="E14" s="162">
        <v>20</v>
      </c>
      <c r="F14" s="162">
        <v>25</v>
      </c>
      <c r="G14" s="162">
        <v>17</v>
      </c>
      <c r="H14" s="162">
        <v>15</v>
      </c>
      <c r="I14" s="162">
        <v>10</v>
      </c>
      <c r="J14" s="162"/>
      <c r="K14" s="162"/>
      <c r="L14" s="163">
        <f t="shared" si="0"/>
        <v>87</v>
      </c>
      <c r="M14" s="155" t="str">
        <f t="shared" si="1"/>
        <v>Tốt</v>
      </c>
      <c r="N14" s="164"/>
      <c r="O14" s="92"/>
      <c r="P14" s="92"/>
    </row>
    <row r="15" spans="1:16" s="94" customFormat="1" ht="21" customHeight="1">
      <c r="A15" s="14">
        <v>5</v>
      </c>
      <c r="B15" s="93" t="s">
        <v>208</v>
      </c>
      <c r="C15" s="93" t="s">
        <v>47</v>
      </c>
      <c r="D15" s="14">
        <v>1154040087</v>
      </c>
      <c r="E15" s="81">
        <v>20</v>
      </c>
      <c r="F15" s="81">
        <v>25</v>
      </c>
      <c r="G15" s="81">
        <v>17</v>
      </c>
      <c r="H15" s="81">
        <v>15</v>
      </c>
      <c r="I15" s="81"/>
      <c r="J15" s="81"/>
      <c r="K15" s="81"/>
      <c r="L15" s="15">
        <f t="shared" si="0"/>
        <v>77</v>
      </c>
      <c r="M15" s="14" t="str">
        <f t="shared" si="1"/>
        <v>Khá</v>
      </c>
      <c r="N15" s="80"/>
      <c r="O15" s="92"/>
      <c r="P15" s="92"/>
    </row>
    <row r="16" spans="1:16" s="97" customFormat="1" ht="21" customHeight="1">
      <c r="A16" s="82">
        <v>6</v>
      </c>
      <c r="B16" s="95" t="s">
        <v>209</v>
      </c>
      <c r="C16" s="95" t="s">
        <v>47</v>
      </c>
      <c r="D16" s="82">
        <v>1154040090</v>
      </c>
      <c r="E16" s="83">
        <v>20</v>
      </c>
      <c r="F16" s="83">
        <v>25</v>
      </c>
      <c r="G16" s="83">
        <v>17</v>
      </c>
      <c r="H16" s="83">
        <v>15</v>
      </c>
      <c r="I16" s="83"/>
      <c r="J16" s="83"/>
      <c r="K16" s="83"/>
      <c r="L16" s="120">
        <f t="shared" si="0"/>
        <v>77</v>
      </c>
      <c r="M16" s="82" t="str">
        <f t="shared" si="1"/>
        <v>Khá</v>
      </c>
      <c r="N16" s="141"/>
      <c r="O16" s="96"/>
      <c r="P16" s="96"/>
    </row>
    <row r="17" spans="1:16" s="94" customFormat="1" ht="21" customHeight="1">
      <c r="A17" s="14">
        <v>7</v>
      </c>
      <c r="B17" s="6" t="s">
        <v>210</v>
      </c>
      <c r="C17" s="6" t="s">
        <v>45</v>
      </c>
      <c r="D17" s="4">
        <v>1154040079</v>
      </c>
      <c r="E17" s="81">
        <v>20</v>
      </c>
      <c r="F17" s="81">
        <v>25</v>
      </c>
      <c r="G17" s="81">
        <v>20</v>
      </c>
      <c r="H17" s="81">
        <v>15</v>
      </c>
      <c r="I17" s="81"/>
      <c r="J17" s="81"/>
      <c r="K17" s="81"/>
      <c r="L17" s="15">
        <f t="shared" si="0"/>
        <v>80</v>
      </c>
      <c r="M17" s="14" t="str">
        <f t="shared" si="1"/>
        <v>Tốt</v>
      </c>
      <c r="N17" s="140"/>
      <c r="O17" s="92"/>
      <c r="P17" s="92"/>
    </row>
    <row r="18" spans="1:16" s="94" customFormat="1" ht="21" customHeight="1">
      <c r="A18" s="14">
        <v>8</v>
      </c>
      <c r="B18" s="6" t="s">
        <v>211</v>
      </c>
      <c r="C18" s="6" t="s">
        <v>64</v>
      </c>
      <c r="D18" s="4">
        <v>1154040158</v>
      </c>
      <c r="E18" s="81">
        <v>20</v>
      </c>
      <c r="F18" s="81">
        <v>25</v>
      </c>
      <c r="G18" s="81">
        <v>20</v>
      </c>
      <c r="H18" s="81">
        <v>15</v>
      </c>
      <c r="I18" s="81"/>
      <c r="J18" s="81"/>
      <c r="K18" s="81"/>
      <c r="L18" s="15">
        <f t="shared" si="0"/>
        <v>80</v>
      </c>
      <c r="M18" s="14" t="str">
        <f t="shared" si="1"/>
        <v>Tốt</v>
      </c>
      <c r="N18" s="140"/>
      <c r="O18" s="92"/>
      <c r="P18" s="92"/>
    </row>
    <row r="19" spans="1:16" s="88" customFormat="1" ht="21" customHeight="1">
      <c r="A19" s="14">
        <v>9</v>
      </c>
      <c r="B19" s="6" t="s">
        <v>212</v>
      </c>
      <c r="C19" s="6" t="s">
        <v>64</v>
      </c>
      <c r="D19" s="4">
        <v>1154040157</v>
      </c>
      <c r="E19" s="81">
        <v>20</v>
      </c>
      <c r="F19" s="81">
        <v>25</v>
      </c>
      <c r="G19" s="81">
        <v>20</v>
      </c>
      <c r="H19" s="81">
        <v>15</v>
      </c>
      <c r="I19" s="81">
        <v>10</v>
      </c>
      <c r="J19" s="81"/>
      <c r="K19" s="81"/>
      <c r="L19" s="15">
        <f t="shared" si="0"/>
        <v>90</v>
      </c>
      <c r="M19" s="14" t="str">
        <f t="shared" si="1"/>
        <v>Xuất sắc</v>
      </c>
      <c r="N19" s="140"/>
      <c r="O19" s="92"/>
      <c r="P19" s="92"/>
    </row>
    <row r="20" spans="1:16" s="98" customFormat="1" ht="21" customHeight="1">
      <c r="A20" s="14">
        <v>10</v>
      </c>
      <c r="B20" s="6" t="s">
        <v>685</v>
      </c>
      <c r="C20" s="6" t="s">
        <v>67</v>
      </c>
      <c r="D20" s="4">
        <v>1154040190</v>
      </c>
      <c r="E20" s="81">
        <v>20</v>
      </c>
      <c r="F20" s="81">
        <v>25</v>
      </c>
      <c r="G20" s="81">
        <v>20</v>
      </c>
      <c r="H20" s="81">
        <v>15</v>
      </c>
      <c r="I20" s="81"/>
      <c r="J20" s="81"/>
      <c r="K20" s="81"/>
      <c r="L20" s="15">
        <f t="shared" si="0"/>
        <v>80</v>
      </c>
      <c r="M20" s="14" t="str">
        <f t="shared" si="1"/>
        <v>Tốt</v>
      </c>
      <c r="N20" s="140"/>
      <c r="O20" s="92"/>
      <c r="P20" s="92"/>
    </row>
    <row r="21" spans="1:16" s="94" customFormat="1" ht="21" customHeight="1">
      <c r="A21" s="14">
        <v>11</v>
      </c>
      <c r="B21" s="6" t="s">
        <v>213</v>
      </c>
      <c r="C21" s="6" t="s">
        <v>263</v>
      </c>
      <c r="D21" s="4">
        <v>1154040228</v>
      </c>
      <c r="E21" s="81">
        <v>20</v>
      </c>
      <c r="F21" s="81">
        <v>25</v>
      </c>
      <c r="G21" s="81">
        <v>20</v>
      </c>
      <c r="H21" s="81">
        <v>15</v>
      </c>
      <c r="I21" s="81"/>
      <c r="J21" s="81"/>
      <c r="K21" s="81"/>
      <c r="L21" s="15">
        <f t="shared" si="0"/>
        <v>80</v>
      </c>
      <c r="M21" s="14" t="str">
        <f t="shared" si="1"/>
        <v>Tốt</v>
      </c>
      <c r="N21" s="140"/>
      <c r="O21" s="92"/>
      <c r="P21" s="92"/>
    </row>
    <row r="22" spans="1:16" s="94" customFormat="1" ht="21" customHeight="1">
      <c r="A22" s="14">
        <v>12</v>
      </c>
      <c r="B22" s="6" t="s">
        <v>136</v>
      </c>
      <c r="C22" s="6" t="s">
        <v>263</v>
      </c>
      <c r="D22" s="4">
        <v>1154040232</v>
      </c>
      <c r="E22" s="81">
        <v>20</v>
      </c>
      <c r="F22" s="81">
        <v>25</v>
      </c>
      <c r="G22" s="81">
        <v>20</v>
      </c>
      <c r="H22" s="81">
        <v>15</v>
      </c>
      <c r="I22" s="81"/>
      <c r="J22" s="81"/>
      <c r="K22" s="81"/>
      <c r="L22" s="15">
        <f t="shared" si="0"/>
        <v>80</v>
      </c>
      <c r="M22" s="14" t="str">
        <f t="shared" si="1"/>
        <v>Tốt</v>
      </c>
      <c r="N22" s="140"/>
      <c r="O22" s="92"/>
      <c r="P22" s="92"/>
    </row>
    <row r="23" spans="1:16" s="94" customFormat="1" ht="21" customHeight="1">
      <c r="A23" s="155">
        <v>13</v>
      </c>
      <c r="B23" s="161" t="s">
        <v>73</v>
      </c>
      <c r="C23" s="161" t="s">
        <v>151</v>
      </c>
      <c r="D23" s="158">
        <v>1154040254</v>
      </c>
      <c r="E23" s="162">
        <v>20</v>
      </c>
      <c r="F23" s="162">
        <v>25</v>
      </c>
      <c r="G23" s="162">
        <v>17</v>
      </c>
      <c r="H23" s="162">
        <v>15</v>
      </c>
      <c r="I23" s="162"/>
      <c r="J23" s="162"/>
      <c r="K23" s="162"/>
      <c r="L23" s="163">
        <f t="shared" si="0"/>
        <v>77</v>
      </c>
      <c r="M23" s="155" t="str">
        <f t="shared" si="1"/>
        <v>Khá</v>
      </c>
      <c r="N23" s="164"/>
      <c r="O23" s="92"/>
      <c r="P23" s="92"/>
    </row>
    <row r="24" spans="1:16" s="94" customFormat="1" ht="21" customHeight="1">
      <c r="A24" s="14">
        <v>14</v>
      </c>
      <c r="B24" s="6" t="s">
        <v>195</v>
      </c>
      <c r="C24" s="6" t="s">
        <v>76</v>
      </c>
      <c r="D24" s="4">
        <v>1154040279</v>
      </c>
      <c r="E24" s="81">
        <v>20</v>
      </c>
      <c r="F24" s="81">
        <v>25</v>
      </c>
      <c r="G24" s="81">
        <v>15</v>
      </c>
      <c r="H24" s="81">
        <v>15</v>
      </c>
      <c r="I24" s="81"/>
      <c r="J24" s="81"/>
      <c r="K24" s="81"/>
      <c r="L24" s="15">
        <f t="shared" si="0"/>
        <v>75</v>
      </c>
      <c r="M24" s="14" t="str">
        <f t="shared" si="1"/>
        <v>Khá</v>
      </c>
      <c r="N24" s="140"/>
      <c r="O24" s="92"/>
      <c r="P24" s="92"/>
    </row>
    <row r="25" spans="1:16" s="94" customFormat="1" ht="21" customHeight="1">
      <c r="A25" s="14">
        <v>15</v>
      </c>
      <c r="B25" s="6" t="s">
        <v>214</v>
      </c>
      <c r="C25" s="6" t="s">
        <v>76</v>
      </c>
      <c r="D25" s="4">
        <v>1154040290</v>
      </c>
      <c r="E25" s="81">
        <v>20</v>
      </c>
      <c r="F25" s="81">
        <v>25</v>
      </c>
      <c r="G25" s="81">
        <v>20</v>
      </c>
      <c r="H25" s="81">
        <v>15</v>
      </c>
      <c r="I25" s="81"/>
      <c r="J25" s="81"/>
      <c r="K25" s="81"/>
      <c r="L25" s="15">
        <f t="shared" si="0"/>
        <v>80</v>
      </c>
      <c r="M25" s="14" t="str">
        <f t="shared" si="1"/>
        <v>Tốt</v>
      </c>
      <c r="N25" s="142"/>
      <c r="O25" s="92"/>
      <c r="P25" s="92"/>
    </row>
    <row r="26" spans="1:16" s="94" customFormat="1" ht="21" customHeight="1">
      <c r="A26" s="14">
        <v>16</v>
      </c>
      <c r="B26" s="6" t="s">
        <v>215</v>
      </c>
      <c r="C26" s="6" t="s">
        <v>216</v>
      </c>
      <c r="D26" s="4">
        <v>1154040312</v>
      </c>
      <c r="E26" s="81">
        <v>20</v>
      </c>
      <c r="F26" s="81">
        <v>25</v>
      </c>
      <c r="G26" s="81">
        <v>20</v>
      </c>
      <c r="H26" s="81">
        <v>15</v>
      </c>
      <c r="I26" s="81"/>
      <c r="J26" s="81"/>
      <c r="K26" s="81"/>
      <c r="L26" s="15">
        <f t="shared" si="0"/>
        <v>80</v>
      </c>
      <c r="M26" s="14" t="str">
        <f t="shared" si="1"/>
        <v>Tốt</v>
      </c>
      <c r="N26" s="143"/>
      <c r="O26" s="92"/>
      <c r="P26" s="92"/>
    </row>
    <row r="27" spans="1:16" s="94" customFormat="1" ht="21" customHeight="1">
      <c r="A27" s="14">
        <v>17</v>
      </c>
      <c r="B27" s="6" t="s">
        <v>163</v>
      </c>
      <c r="C27" s="6" t="s">
        <v>217</v>
      </c>
      <c r="D27" s="4">
        <v>1154040317</v>
      </c>
      <c r="E27" s="81">
        <v>20</v>
      </c>
      <c r="F27" s="81">
        <v>25</v>
      </c>
      <c r="G27" s="81">
        <v>17</v>
      </c>
      <c r="H27" s="81">
        <v>15</v>
      </c>
      <c r="I27" s="81"/>
      <c r="J27" s="81"/>
      <c r="K27" s="81"/>
      <c r="L27" s="15">
        <f t="shared" si="0"/>
        <v>77</v>
      </c>
      <c r="M27" s="14" t="str">
        <f t="shared" si="1"/>
        <v>Khá</v>
      </c>
      <c r="N27" s="140"/>
      <c r="O27" s="92"/>
      <c r="P27" s="92"/>
    </row>
    <row r="28" spans="1:16" s="94" customFormat="1" ht="21" customHeight="1">
      <c r="A28" s="14">
        <v>18</v>
      </c>
      <c r="B28" s="6" t="s">
        <v>213</v>
      </c>
      <c r="C28" s="6" t="s">
        <v>80</v>
      </c>
      <c r="D28" s="4">
        <v>1154040331</v>
      </c>
      <c r="E28" s="81">
        <v>20</v>
      </c>
      <c r="F28" s="81">
        <v>25</v>
      </c>
      <c r="G28" s="81">
        <v>20</v>
      </c>
      <c r="H28" s="81">
        <v>15</v>
      </c>
      <c r="I28" s="81"/>
      <c r="J28" s="81"/>
      <c r="K28" s="81"/>
      <c r="L28" s="15">
        <f t="shared" si="0"/>
        <v>80</v>
      </c>
      <c r="M28" s="14" t="str">
        <f t="shared" si="1"/>
        <v>Tốt</v>
      </c>
      <c r="N28" s="140"/>
      <c r="O28" s="92"/>
      <c r="P28" s="92"/>
    </row>
    <row r="29" spans="1:16" s="99" customFormat="1" ht="21" customHeight="1">
      <c r="A29" s="14">
        <v>19</v>
      </c>
      <c r="B29" s="6" t="s">
        <v>218</v>
      </c>
      <c r="C29" s="6" t="s">
        <v>80</v>
      </c>
      <c r="D29" s="4">
        <v>1154040333</v>
      </c>
      <c r="E29" s="81">
        <v>20</v>
      </c>
      <c r="F29" s="81">
        <v>25</v>
      </c>
      <c r="G29" s="81">
        <v>20</v>
      </c>
      <c r="H29" s="81">
        <v>15</v>
      </c>
      <c r="I29" s="81"/>
      <c r="J29" s="81"/>
      <c r="K29" s="81"/>
      <c r="L29" s="15">
        <f t="shared" si="0"/>
        <v>80</v>
      </c>
      <c r="M29" s="14" t="str">
        <f t="shared" si="1"/>
        <v>Tốt</v>
      </c>
      <c r="N29" s="140"/>
      <c r="O29" s="92"/>
      <c r="P29" s="92"/>
    </row>
    <row r="30" spans="1:16" s="100" customFormat="1" ht="21" customHeight="1">
      <c r="A30" s="14">
        <v>20</v>
      </c>
      <c r="B30" s="6" t="s">
        <v>159</v>
      </c>
      <c r="C30" s="6" t="s">
        <v>158</v>
      </c>
      <c r="D30" s="4">
        <v>1154040362</v>
      </c>
      <c r="E30" s="81">
        <v>20</v>
      </c>
      <c r="F30" s="81">
        <v>25</v>
      </c>
      <c r="G30" s="81">
        <v>20</v>
      </c>
      <c r="H30" s="81">
        <v>15</v>
      </c>
      <c r="I30" s="81"/>
      <c r="J30" s="81"/>
      <c r="K30" s="81"/>
      <c r="L30" s="15">
        <f t="shared" si="0"/>
        <v>80</v>
      </c>
      <c r="M30" s="14" t="str">
        <f t="shared" si="1"/>
        <v>Tốt</v>
      </c>
      <c r="N30" s="140"/>
      <c r="O30" s="92"/>
      <c r="P30" s="92"/>
    </row>
    <row r="31" spans="1:16" s="94" customFormat="1" ht="21" customHeight="1">
      <c r="A31" s="14">
        <v>21</v>
      </c>
      <c r="B31" s="6" t="s">
        <v>219</v>
      </c>
      <c r="C31" s="6" t="s">
        <v>220</v>
      </c>
      <c r="D31" s="4">
        <v>1154040379</v>
      </c>
      <c r="E31" s="81">
        <v>20</v>
      </c>
      <c r="F31" s="81">
        <v>25</v>
      </c>
      <c r="G31" s="81">
        <v>20</v>
      </c>
      <c r="H31" s="81">
        <v>15</v>
      </c>
      <c r="I31" s="81"/>
      <c r="J31" s="81"/>
      <c r="K31" s="81"/>
      <c r="L31" s="15">
        <f t="shared" si="0"/>
        <v>80</v>
      </c>
      <c r="M31" s="14" t="str">
        <f t="shared" si="1"/>
        <v>Tốt</v>
      </c>
      <c r="N31" s="140"/>
      <c r="O31" s="92"/>
      <c r="P31" s="92"/>
    </row>
    <row r="32" spans="1:16" s="94" customFormat="1" ht="21" customHeight="1">
      <c r="A32" s="14">
        <v>22</v>
      </c>
      <c r="B32" s="6" t="s">
        <v>221</v>
      </c>
      <c r="C32" s="6" t="s">
        <v>220</v>
      </c>
      <c r="D32" s="4">
        <v>1154040378</v>
      </c>
      <c r="E32" s="81">
        <v>20</v>
      </c>
      <c r="F32" s="81">
        <v>25</v>
      </c>
      <c r="G32" s="81">
        <v>20</v>
      </c>
      <c r="H32" s="81">
        <v>15</v>
      </c>
      <c r="I32" s="81">
        <v>0</v>
      </c>
      <c r="J32" s="81"/>
      <c r="K32" s="81"/>
      <c r="L32" s="15">
        <f t="shared" si="0"/>
        <v>80</v>
      </c>
      <c r="M32" s="14" t="str">
        <f t="shared" si="1"/>
        <v>Tốt</v>
      </c>
      <c r="N32" s="140"/>
      <c r="O32" s="92"/>
      <c r="P32" s="92"/>
    </row>
    <row r="33" spans="1:16" s="94" customFormat="1" ht="21" customHeight="1">
      <c r="A33" s="14">
        <v>23</v>
      </c>
      <c r="B33" s="6" t="s">
        <v>222</v>
      </c>
      <c r="C33" s="6" t="s">
        <v>223</v>
      </c>
      <c r="D33" s="4">
        <v>1154040403</v>
      </c>
      <c r="E33" s="81">
        <v>20</v>
      </c>
      <c r="F33" s="81">
        <v>25</v>
      </c>
      <c r="G33" s="81">
        <v>10</v>
      </c>
      <c r="H33" s="81">
        <v>15</v>
      </c>
      <c r="I33" s="81">
        <v>7</v>
      </c>
      <c r="J33" s="81"/>
      <c r="K33" s="81"/>
      <c r="L33" s="15">
        <f>SUM(E33:J33)</f>
        <v>77</v>
      </c>
      <c r="M33" s="14" t="str">
        <f t="shared" si="1"/>
        <v>Khá</v>
      </c>
      <c r="N33" s="140"/>
      <c r="O33" s="92"/>
      <c r="P33" s="92"/>
    </row>
    <row r="34" spans="1:16" s="94" customFormat="1" ht="21" customHeight="1">
      <c r="A34" s="14">
        <v>24</v>
      </c>
      <c r="B34" s="6" t="s">
        <v>686</v>
      </c>
      <c r="C34" s="6" t="s">
        <v>223</v>
      </c>
      <c r="D34" s="4">
        <v>1154040398</v>
      </c>
      <c r="E34" s="81">
        <v>20</v>
      </c>
      <c r="F34" s="81">
        <v>25</v>
      </c>
      <c r="G34" s="81">
        <v>20</v>
      </c>
      <c r="H34" s="81">
        <v>15</v>
      </c>
      <c r="I34" s="81"/>
      <c r="J34" s="81"/>
      <c r="K34" s="81"/>
      <c r="L34" s="15">
        <f t="shared" si="0"/>
        <v>80</v>
      </c>
      <c r="M34" s="14" t="str">
        <f t="shared" si="1"/>
        <v>Tốt</v>
      </c>
      <c r="N34" s="140"/>
      <c r="O34" s="92"/>
      <c r="P34" s="92"/>
    </row>
    <row r="35" spans="1:16" s="94" customFormat="1" ht="21" customHeight="1">
      <c r="A35" s="14">
        <v>25</v>
      </c>
      <c r="B35" s="6" t="s">
        <v>224</v>
      </c>
      <c r="C35" s="6" t="s">
        <v>91</v>
      </c>
      <c r="D35" s="4">
        <v>1154040440</v>
      </c>
      <c r="E35" s="81">
        <v>20</v>
      </c>
      <c r="F35" s="81">
        <v>25</v>
      </c>
      <c r="G35" s="81">
        <v>15</v>
      </c>
      <c r="H35" s="81">
        <v>15</v>
      </c>
      <c r="I35" s="81"/>
      <c r="J35" s="81"/>
      <c r="K35" s="81"/>
      <c r="L35" s="15">
        <f t="shared" si="0"/>
        <v>75</v>
      </c>
      <c r="M35" s="14" t="str">
        <f t="shared" si="1"/>
        <v>Khá</v>
      </c>
      <c r="N35" s="140"/>
      <c r="O35" s="92"/>
      <c r="P35" s="92"/>
    </row>
    <row r="36" spans="1:16" s="94" customFormat="1" ht="21" customHeight="1">
      <c r="A36" s="14">
        <v>26</v>
      </c>
      <c r="B36" s="6" t="s">
        <v>225</v>
      </c>
      <c r="C36" s="6" t="s">
        <v>226</v>
      </c>
      <c r="D36" s="4">
        <v>1154040463</v>
      </c>
      <c r="E36" s="81">
        <v>20</v>
      </c>
      <c r="F36" s="81">
        <v>25</v>
      </c>
      <c r="G36" s="81">
        <v>17</v>
      </c>
      <c r="H36" s="81">
        <v>15</v>
      </c>
      <c r="I36" s="81"/>
      <c r="J36" s="81"/>
      <c r="K36" s="81"/>
      <c r="L36" s="15">
        <f t="shared" si="0"/>
        <v>77</v>
      </c>
      <c r="M36" s="14" t="str">
        <f t="shared" si="1"/>
        <v>Khá</v>
      </c>
      <c r="N36" s="140"/>
      <c r="O36" s="92"/>
      <c r="P36" s="92"/>
    </row>
    <row r="37" spans="1:16" s="94" customFormat="1" ht="21" customHeight="1">
      <c r="A37" s="149">
        <v>27</v>
      </c>
      <c r="B37" s="150" t="s">
        <v>227</v>
      </c>
      <c r="C37" s="150" t="s">
        <v>226</v>
      </c>
      <c r="D37" s="149">
        <v>1154040462</v>
      </c>
      <c r="E37" s="151">
        <v>20</v>
      </c>
      <c r="F37" s="151">
        <v>25</v>
      </c>
      <c r="G37" s="151">
        <v>20</v>
      </c>
      <c r="H37" s="151">
        <v>15</v>
      </c>
      <c r="I37" s="151">
        <v>10</v>
      </c>
      <c r="J37" s="151"/>
      <c r="K37" s="151"/>
      <c r="L37" s="152">
        <f t="shared" si="0"/>
        <v>90</v>
      </c>
      <c r="M37" s="149" t="str">
        <f t="shared" si="1"/>
        <v>Xuất sắc</v>
      </c>
      <c r="N37" s="153"/>
      <c r="O37" s="92"/>
      <c r="P37" s="92"/>
    </row>
    <row r="38" spans="1:16" s="94" customFormat="1" ht="21" customHeight="1">
      <c r="A38" s="14">
        <v>28</v>
      </c>
      <c r="B38" s="6" t="s">
        <v>228</v>
      </c>
      <c r="C38" s="6" t="s">
        <v>229</v>
      </c>
      <c r="D38" s="4">
        <v>1154040492</v>
      </c>
      <c r="E38" s="81">
        <v>20</v>
      </c>
      <c r="F38" s="81">
        <v>25</v>
      </c>
      <c r="G38" s="81">
        <v>18</v>
      </c>
      <c r="H38" s="81">
        <v>15</v>
      </c>
      <c r="I38" s="81"/>
      <c r="J38" s="81"/>
      <c r="K38" s="81"/>
      <c r="L38" s="15">
        <f t="shared" si="0"/>
        <v>78</v>
      </c>
      <c r="M38" s="14" t="str">
        <f t="shared" si="1"/>
        <v>Khá</v>
      </c>
      <c r="N38" s="140"/>
      <c r="O38" s="92"/>
      <c r="P38" s="92"/>
    </row>
    <row r="39" spans="1:16" s="94" customFormat="1" ht="21" customHeight="1">
      <c r="A39" s="14">
        <v>29</v>
      </c>
      <c r="B39" s="6" t="s">
        <v>230</v>
      </c>
      <c r="C39" s="6" t="s">
        <v>94</v>
      </c>
      <c r="D39" s="4">
        <v>1154040487</v>
      </c>
      <c r="E39" s="81">
        <v>20</v>
      </c>
      <c r="F39" s="81">
        <v>25</v>
      </c>
      <c r="G39" s="81">
        <v>20</v>
      </c>
      <c r="H39" s="81">
        <v>15</v>
      </c>
      <c r="I39" s="81"/>
      <c r="J39" s="81"/>
      <c r="K39" s="81"/>
      <c r="L39" s="15">
        <f t="shared" si="0"/>
        <v>80</v>
      </c>
      <c r="M39" s="14" t="str">
        <f t="shared" si="1"/>
        <v>Tốt</v>
      </c>
      <c r="N39" s="140"/>
      <c r="O39" s="92"/>
      <c r="P39" s="92"/>
    </row>
    <row r="40" spans="1:16" s="94" customFormat="1" ht="21" customHeight="1">
      <c r="A40" s="14">
        <v>30</v>
      </c>
      <c r="B40" s="6" t="s">
        <v>687</v>
      </c>
      <c r="C40" s="6" t="s">
        <v>231</v>
      </c>
      <c r="D40" s="4">
        <v>1154040495</v>
      </c>
      <c r="E40" s="81">
        <v>20</v>
      </c>
      <c r="F40" s="81">
        <v>25</v>
      </c>
      <c r="G40" s="81">
        <v>20</v>
      </c>
      <c r="H40" s="81">
        <v>15</v>
      </c>
      <c r="I40" s="81"/>
      <c r="J40" s="81"/>
      <c r="K40" s="81"/>
      <c r="L40" s="15">
        <f t="shared" si="0"/>
        <v>80</v>
      </c>
      <c r="M40" s="14" t="str">
        <f t="shared" si="1"/>
        <v>Tốt</v>
      </c>
      <c r="N40" s="140"/>
      <c r="O40" s="92"/>
      <c r="P40" s="92"/>
    </row>
    <row r="41" spans="1:16" s="94" customFormat="1" ht="21" customHeight="1">
      <c r="A41" s="14">
        <v>31</v>
      </c>
      <c r="B41" s="6" t="s">
        <v>31</v>
      </c>
      <c r="C41" s="6" t="s">
        <v>231</v>
      </c>
      <c r="D41" s="4">
        <v>1154040511</v>
      </c>
      <c r="E41" s="81">
        <v>20</v>
      </c>
      <c r="F41" s="81">
        <v>25</v>
      </c>
      <c r="G41" s="81">
        <v>20</v>
      </c>
      <c r="H41" s="81">
        <v>15</v>
      </c>
      <c r="I41" s="81"/>
      <c r="J41" s="81"/>
      <c r="K41" s="81"/>
      <c r="L41" s="15">
        <f t="shared" si="0"/>
        <v>80</v>
      </c>
      <c r="M41" s="14" t="str">
        <f t="shared" si="1"/>
        <v>Tốt</v>
      </c>
      <c r="N41" s="140"/>
      <c r="O41" s="92"/>
      <c r="P41" s="92"/>
    </row>
    <row r="42" spans="1:16" s="94" customFormat="1" ht="21" customHeight="1">
      <c r="A42" s="14">
        <v>32</v>
      </c>
      <c r="B42" s="6" t="s">
        <v>232</v>
      </c>
      <c r="C42" s="6" t="s">
        <v>231</v>
      </c>
      <c r="D42" s="4">
        <v>1154040510</v>
      </c>
      <c r="E42" s="81">
        <v>20</v>
      </c>
      <c r="F42" s="81">
        <v>25</v>
      </c>
      <c r="G42" s="81">
        <v>20</v>
      </c>
      <c r="H42" s="81">
        <v>15</v>
      </c>
      <c r="I42" s="81"/>
      <c r="J42" s="81"/>
      <c r="K42" s="81"/>
      <c r="L42" s="15">
        <f t="shared" si="0"/>
        <v>80</v>
      </c>
      <c r="M42" s="14" t="str">
        <f t="shared" si="1"/>
        <v>Tốt</v>
      </c>
      <c r="N42" s="140"/>
      <c r="O42" s="92"/>
      <c r="P42" s="92"/>
    </row>
    <row r="43" spans="1:16" s="94" customFormat="1" ht="21" customHeight="1">
      <c r="A43" s="14">
        <v>33</v>
      </c>
      <c r="B43" s="6" t="s">
        <v>233</v>
      </c>
      <c r="C43" s="6" t="s">
        <v>498</v>
      </c>
      <c r="D43" s="4">
        <v>1154040562</v>
      </c>
      <c r="E43" s="81">
        <v>20</v>
      </c>
      <c r="F43" s="81">
        <v>25</v>
      </c>
      <c r="G43" s="81">
        <v>20</v>
      </c>
      <c r="H43" s="81">
        <v>15</v>
      </c>
      <c r="I43" s="81"/>
      <c r="J43" s="81"/>
      <c r="K43" s="81"/>
      <c r="L43" s="15">
        <f t="shared" si="0"/>
        <v>80</v>
      </c>
      <c r="M43" s="14" t="str">
        <f t="shared" si="1"/>
        <v>Tốt</v>
      </c>
      <c r="N43" s="140"/>
      <c r="O43" s="92"/>
      <c r="P43" s="92"/>
    </row>
    <row r="44" spans="1:16" s="94" customFormat="1" ht="21" customHeight="1">
      <c r="A44" s="14">
        <v>34</v>
      </c>
      <c r="B44" s="6" t="s">
        <v>234</v>
      </c>
      <c r="C44" s="6" t="s">
        <v>235</v>
      </c>
      <c r="D44" s="4">
        <v>1154040545</v>
      </c>
      <c r="E44" s="81">
        <v>20</v>
      </c>
      <c r="F44" s="81">
        <v>25</v>
      </c>
      <c r="G44" s="81">
        <v>20</v>
      </c>
      <c r="H44" s="81">
        <v>15</v>
      </c>
      <c r="I44" s="81">
        <v>10</v>
      </c>
      <c r="J44" s="81"/>
      <c r="K44" s="81"/>
      <c r="L44" s="15">
        <f t="shared" si="0"/>
        <v>90</v>
      </c>
      <c r="M44" s="14" t="str">
        <f t="shared" si="1"/>
        <v>Xuất sắc</v>
      </c>
      <c r="N44" s="140"/>
      <c r="O44" s="92"/>
      <c r="P44" s="92"/>
    </row>
    <row r="45" spans="1:16" s="94" customFormat="1" ht="21" customHeight="1">
      <c r="A45" s="14">
        <v>35</v>
      </c>
      <c r="B45" s="6" t="s">
        <v>236</v>
      </c>
      <c r="C45" s="6" t="s">
        <v>235</v>
      </c>
      <c r="D45" s="4">
        <v>1154040535</v>
      </c>
      <c r="E45" s="81">
        <v>20</v>
      </c>
      <c r="F45" s="81">
        <v>25</v>
      </c>
      <c r="G45" s="81">
        <v>20</v>
      </c>
      <c r="H45" s="81">
        <v>15</v>
      </c>
      <c r="I45" s="81"/>
      <c r="J45" s="81"/>
      <c r="K45" s="81"/>
      <c r="L45" s="15">
        <f t="shared" si="0"/>
        <v>80</v>
      </c>
      <c r="M45" s="14" t="str">
        <f t="shared" si="1"/>
        <v>Tốt</v>
      </c>
      <c r="N45" s="140"/>
      <c r="O45" s="92"/>
      <c r="P45" s="92"/>
    </row>
    <row r="46" spans="1:16" s="94" customFormat="1" ht="21" customHeight="1">
      <c r="A46" s="14">
        <v>36</v>
      </c>
      <c r="B46" s="6" t="s">
        <v>237</v>
      </c>
      <c r="C46" s="6" t="s">
        <v>238</v>
      </c>
      <c r="D46" s="4">
        <v>1154040538</v>
      </c>
      <c r="E46" s="81">
        <v>20</v>
      </c>
      <c r="F46" s="81">
        <v>25</v>
      </c>
      <c r="G46" s="81">
        <v>20</v>
      </c>
      <c r="H46" s="81">
        <v>15</v>
      </c>
      <c r="I46" s="81"/>
      <c r="J46" s="81"/>
      <c r="K46" s="81"/>
      <c r="L46" s="15">
        <f t="shared" si="0"/>
        <v>80</v>
      </c>
      <c r="M46" s="14" t="str">
        <f t="shared" si="1"/>
        <v>Tốt</v>
      </c>
      <c r="N46" s="140"/>
      <c r="O46" s="92"/>
      <c r="P46" s="92"/>
    </row>
    <row r="47" spans="1:16" s="94" customFormat="1" ht="21" customHeight="1">
      <c r="A47" s="14">
        <v>37</v>
      </c>
      <c r="B47" s="6" t="s">
        <v>239</v>
      </c>
      <c r="C47" s="6" t="s">
        <v>98</v>
      </c>
      <c r="D47" s="101">
        <v>1154040543</v>
      </c>
      <c r="E47" s="81">
        <v>20</v>
      </c>
      <c r="F47" s="81">
        <v>25</v>
      </c>
      <c r="G47" s="81">
        <v>15</v>
      </c>
      <c r="H47" s="81">
        <v>15</v>
      </c>
      <c r="I47" s="81"/>
      <c r="J47" s="81"/>
      <c r="K47" s="81"/>
      <c r="L47" s="15">
        <f t="shared" si="0"/>
        <v>75</v>
      </c>
      <c r="M47" s="14" t="str">
        <f t="shared" si="1"/>
        <v>Khá</v>
      </c>
      <c r="N47" s="140"/>
      <c r="O47" s="92"/>
      <c r="P47" s="92"/>
    </row>
    <row r="48" spans="1:16" s="94" customFormat="1" ht="21" customHeight="1">
      <c r="A48" s="14">
        <v>38</v>
      </c>
      <c r="B48" s="6" t="s">
        <v>240</v>
      </c>
      <c r="C48" s="6" t="s">
        <v>104</v>
      </c>
      <c r="D48" s="4">
        <v>1154040586</v>
      </c>
      <c r="E48" s="81">
        <v>20</v>
      </c>
      <c r="F48" s="81">
        <v>25</v>
      </c>
      <c r="G48" s="81">
        <v>20</v>
      </c>
      <c r="H48" s="81">
        <v>15</v>
      </c>
      <c r="I48" s="81"/>
      <c r="J48" s="81"/>
      <c r="K48" s="81"/>
      <c r="L48" s="15">
        <f t="shared" si="0"/>
        <v>80</v>
      </c>
      <c r="M48" s="14" t="str">
        <f t="shared" si="1"/>
        <v>Tốt</v>
      </c>
      <c r="N48" s="140"/>
      <c r="O48" s="92"/>
      <c r="P48" s="92"/>
    </row>
    <row r="49" spans="1:16" s="94" customFormat="1" ht="21" customHeight="1">
      <c r="A49" s="155">
        <v>39</v>
      </c>
      <c r="B49" s="161" t="s">
        <v>241</v>
      </c>
      <c r="C49" s="161" t="s">
        <v>104</v>
      </c>
      <c r="D49" s="158">
        <v>1154040596</v>
      </c>
      <c r="E49" s="162">
        <v>30</v>
      </c>
      <c r="F49" s="162">
        <v>25</v>
      </c>
      <c r="G49" s="162">
        <v>20</v>
      </c>
      <c r="H49" s="162">
        <v>15</v>
      </c>
      <c r="I49" s="162"/>
      <c r="J49" s="162"/>
      <c r="K49" s="162"/>
      <c r="L49" s="163">
        <f t="shared" si="0"/>
        <v>90</v>
      </c>
      <c r="M49" s="155" t="str">
        <f t="shared" si="1"/>
        <v>Xuất sắc</v>
      </c>
      <c r="N49" s="164"/>
      <c r="O49" s="92"/>
      <c r="P49" s="92"/>
    </row>
    <row r="50" spans="1:16" s="94" customFormat="1" ht="21" customHeight="1">
      <c r="A50" s="155">
        <v>40</v>
      </c>
      <c r="B50" s="161" t="s">
        <v>242</v>
      </c>
      <c r="C50" s="161" t="s">
        <v>104</v>
      </c>
      <c r="D50" s="158">
        <v>1154040578</v>
      </c>
      <c r="E50" s="162">
        <v>20</v>
      </c>
      <c r="F50" s="162">
        <v>25</v>
      </c>
      <c r="G50" s="162">
        <v>20</v>
      </c>
      <c r="H50" s="162">
        <v>15</v>
      </c>
      <c r="I50" s="162"/>
      <c r="J50" s="162"/>
      <c r="K50" s="162"/>
      <c r="L50" s="163">
        <f t="shared" si="0"/>
        <v>80</v>
      </c>
      <c r="M50" s="155" t="str">
        <f t="shared" si="1"/>
        <v>Tốt</v>
      </c>
      <c r="N50" s="164"/>
      <c r="O50" s="92"/>
      <c r="P50" s="92"/>
    </row>
    <row r="51" spans="1:16" s="94" customFormat="1" ht="21" customHeight="1">
      <c r="A51" s="14">
        <v>41</v>
      </c>
      <c r="B51" s="6" t="s">
        <v>243</v>
      </c>
      <c r="C51" s="6" t="s">
        <v>244</v>
      </c>
      <c r="D51" s="4">
        <v>1154040647</v>
      </c>
      <c r="E51" s="81">
        <v>20</v>
      </c>
      <c r="F51" s="81">
        <v>25</v>
      </c>
      <c r="G51" s="81">
        <v>17</v>
      </c>
      <c r="H51" s="81">
        <v>15</v>
      </c>
      <c r="I51" s="81"/>
      <c r="J51" s="81"/>
      <c r="K51" s="81"/>
      <c r="L51" s="15">
        <f t="shared" si="0"/>
        <v>77</v>
      </c>
      <c r="M51" s="14" t="str">
        <f t="shared" si="1"/>
        <v>Khá</v>
      </c>
      <c r="N51" s="140"/>
      <c r="O51" s="92"/>
      <c r="P51" s="92"/>
    </row>
    <row r="52" spans="1:16" s="94" customFormat="1" ht="21" customHeight="1">
      <c r="A52" s="155">
        <v>42</v>
      </c>
      <c r="B52" s="161" t="s">
        <v>245</v>
      </c>
      <c r="C52" s="161" t="s">
        <v>118</v>
      </c>
      <c r="D52" s="166">
        <v>1154040675</v>
      </c>
      <c r="E52" s="162">
        <v>20</v>
      </c>
      <c r="F52" s="162">
        <v>25</v>
      </c>
      <c r="G52" s="162">
        <v>15</v>
      </c>
      <c r="H52" s="162">
        <v>15</v>
      </c>
      <c r="I52" s="162"/>
      <c r="J52" s="162"/>
      <c r="K52" s="162"/>
      <c r="L52" s="163">
        <f>SUM(E52:J52)-5</f>
        <v>70</v>
      </c>
      <c r="M52" s="155" t="str">
        <f>IF(L52&gt;89,"Xuất sắc",IF(L52&gt;79,"Tốt",IF(L52&gt;69,"Khá",IF(L52&gt;59,"Trung bình khá",IF(L52&gt;49,"Trung bình",IF(L52&gt;29,"Yếu","Kém"))))))</f>
        <v>Khá</v>
      </c>
      <c r="N52" s="164">
        <v>5</v>
      </c>
      <c r="O52" s="92"/>
      <c r="P52" s="92"/>
    </row>
    <row r="53" spans="1:16" s="94" customFormat="1" ht="21" customHeight="1">
      <c r="A53" s="14">
        <v>43</v>
      </c>
      <c r="B53" s="6" t="s">
        <v>664</v>
      </c>
      <c r="C53" s="6" t="s">
        <v>246</v>
      </c>
      <c r="D53" s="4">
        <v>1154040683</v>
      </c>
      <c r="E53" s="138">
        <v>20</v>
      </c>
      <c r="F53" s="81">
        <v>25</v>
      </c>
      <c r="G53" s="81">
        <v>20</v>
      </c>
      <c r="H53" s="81">
        <v>15</v>
      </c>
      <c r="I53" s="81"/>
      <c r="J53" s="81"/>
      <c r="K53" s="81"/>
      <c r="L53" s="15">
        <f>SUM(E53:J53)</f>
        <v>80</v>
      </c>
      <c r="M53" s="14" t="str">
        <f>IF(L53&gt;89,"Xuất sắc",IF(L53&gt;79,"Tốt",IF(L53&gt;69,"Khá",IF(L53&gt;59,"Trung bình khá",IF(L53&gt;49,"Trung bình",IF(L53&gt;29,"Yếu","Kém"))))))</f>
        <v>Tốt</v>
      </c>
      <c r="N53" s="140"/>
      <c r="O53" s="92"/>
      <c r="P53" s="92"/>
    </row>
    <row r="54" spans="1:16" s="94" customFormat="1" ht="21" customHeight="1">
      <c r="A54" s="114"/>
      <c r="B54" s="111"/>
      <c r="C54" s="111"/>
      <c r="D54" s="18"/>
      <c r="F54" s="102"/>
      <c r="G54" s="102"/>
      <c r="H54" s="102"/>
      <c r="I54" s="102"/>
      <c r="J54" s="218" t="s">
        <v>247</v>
      </c>
      <c r="K54" s="218"/>
      <c r="L54" s="218"/>
      <c r="M54" s="218"/>
      <c r="N54" s="144"/>
      <c r="O54" s="92"/>
      <c r="P54" s="92"/>
    </row>
    <row r="55" spans="1:16" s="94" customFormat="1" ht="15.75">
      <c r="A55" s="103"/>
      <c r="E55" s="107"/>
      <c r="F55" s="107"/>
      <c r="G55" s="103"/>
      <c r="H55" s="103" t="s">
        <v>13</v>
      </c>
      <c r="I55" s="103"/>
      <c r="J55" s="103"/>
      <c r="K55" s="103"/>
      <c r="L55" s="210" t="s">
        <v>14</v>
      </c>
      <c r="M55" s="210"/>
      <c r="N55" s="145"/>
      <c r="O55" s="86"/>
      <c r="P55" s="86"/>
    </row>
    <row r="56" spans="1:16" s="94" customFormat="1" ht="15.75">
      <c r="A56" s="84"/>
      <c r="B56" s="210" t="s">
        <v>12</v>
      </c>
      <c r="C56" s="210"/>
      <c r="D56" s="107" t="s">
        <v>16</v>
      </c>
      <c r="E56" s="107"/>
      <c r="F56" s="87"/>
      <c r="G56" s="84"/>
      <c r="H56" s="84" t="s">
        <v>250</v>
      </c>
      <c r="I56" s="84"/>
      <c r="J56" s="84"/>
      <c r="K56" s="84"/>
      <c r="L56" s="216" t="s">
        <v>251</v>
      </c>
      <c r="M56" s="216"/>
      <c r="N56" s="145"/>
      <c r="O56" s="86"/>
      <c r="P56" s="86"/>
    </row>
    <row r="57" spans="1:16" s="94" customFormat="1" ht="15.75">
      <c r="A57" s="84"/>
      <c r="B57" s="87" t="s">
        <v>248</v>
      </c>
      <c r="C57" s="87"/>
      <c r="D57" s="87" t="s">
        <v>249</v>
      </c>
      <c r="E57" s="84"/>
      <c r="F57" s="84"/>
      <c r="G57" s="84"/>
      <c r="H57" s="84"/>
      <c r="I57" s="84"/>
      <c r="J57" s="84"/>
      <c r="K57" s="84"/>
      <c r="L57" s="87"/>
      <c r="M57" s="87"/>
      <c r="N57" s="145"/>
      <c r="O57" s="86"/>
      <c r="P57" s="86"/>
    </row>
    <row r="58" spans="1:16" s="94" customFormat="1" ht="15.75">
      <c r="A58" s="84"/>
      <c r="B58" s="210"/>
      <c r="C58" s="210"/>
      <c r="D58" s="107"/>
      <c r="E58" s="107"/>
      <c r="F58" s="107"/>
      <c r="G58" s="103"/>
      <c r="H58" s="86"/>
      <c r="I58" s="86"/>
      <c r="J58" s="103"/>
      <c r="K58" s="86"/>
      <c r="L58" s="104"/>
      <c r="M58" s="107"/>
      <c r="N58" s="145"/>
      <c r="O58" s="86"/>
      <c r="P58" s="86"/>
    </row>
    <row r="59" spans="2:10" ht="15.75" customHeight="1">
      <c r="B59" s="85"/>
      <c r="D59" s="87"/>
      <c r="E59" s="87"/>
      <c r="F59" s="87"/>
      <c r="G59" s="84"/>
      <c r="J59" s="84"/>
    </row>
    <row r="60" spans="14:15" ht="15.75" customHeight="1">
      <c r="N60" s="107"/>
      <c r="O60" s="103"/>
    </row>
    <row r="61" spans="14:15" ht="15.75">
      <c r="N61" s="87"/>
      <c r="O61" s="84"/>
    </row>
  </sheetData>
  <sheetProtection/>
  <mergeCells count="20">
    <mergeCell ref="L55:M55"/>
    <mergeCell ref="F2:K2"/>
    <mergeCell ref="F3:K3"/>
    <mergeCell ref="A5:L5"/>
    <mergeCell ref="J54:M54"/>
    <mergeCell ref="L56:M56"/>
    <mergeCell ref="M8:M9"/>
    <mergeCell ref="B8:C9"/>
    <mergeCell ref="A8:A9"/>
    <mergeCell ref="D8:D9"/>
    <mergeCell ref="N8:N9"/>
    <mergeCell ref="B58:C58"/>
    <mergeCell ref="B10:C10"/>
    <mergeCell ref="A2:D2"/>
    <mergeCell ref="A3:D3"/>
    <mergeCell ref="L8:L9"/>
    <mergeCell ref="B56:C56"/>
    <mergeCell ref="A6:L6"/>
    <mergeCell ref="E8:J8"/>
    <mergeCell ref="K8:K9"/>
  </mergeCells>
  <printOptions/>
  <pageMargins left="0.44" right="0.34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99"/>
  <sheetViews>
    <sheetView zoomScale="90" zoomScaleNormal="90" zoomScalePageLayoutView="0" workbookViewId="0" topLeftCell="A10">
      <selection activeCell="C29" sqref="C29"/>
    </sheetView>
  </sheetViews>
  <sheetFormatPr defaultColWidth="9.140625" defaultRowHeight="12.75"/>
  <cols>
    <col min="1" max="1" width="5.140625" style="61" customWidth="1"/>
    <col min="2" max="2" width="21.140625" style="61" customWidth="1"/>
    <col min="3" max="3" width="8.57421875" style="62" customWidth="1"/>
    <col min="4" max="4" width="14.00390625" style="61" customWidth="1"/>
    <col min="5" max="5" width="8.7109375" style="61" customWidth="1"/>
    <col min="6" max="6" width="8.57421875" style="61" customWidth="1"/>
    <col min="7" max="7" width="8.421875" style="61" customWidth="1"/>
    <col min="8" max="8" width="8.28125" style="61" customWidth="1"/>
    <col min="9" max="9" width="8.140625" style="61" customWidth="1"/>
    <col min="10" max="10" width="7.8515625" style="61" customWidth="1"/>
    <col min="11" max="11" width="10.00390625" style="61" customWidth="1"/>
    <col min="12" max="12" width="11.00390625" style="61" customWidth="1"/>
    <col min="13" max="13" width="15.8515625" style="61" customWidth="1"/>
    <col min="14" max="14" width="9.140625" style="66" customWidth="1"/>
    <col min="15" max="16384" width="9.140625" style="61" customWidth="1"/>
  </cols>
  <sheetData>
    <row r="1" ht="15.75">
      <c r="M1" s="63"/>
    </row>
    <row r="2" spans="1:13" ht="15.75">
      <c r="A2" s="242" t="s">
        <v>27</v>
      </c>
      <c r="B2" s="242"/>
      <c r="C2" s="242"/>
      <c r="D2" s="65"/>
      <c r="G2" s="230" t="s">
        <v>0</v>
      </c>
      <c r="H2" s="230"/>
      <c r="I2" s="230"/>
      <c r="J2" s="230"/>
      <c r="K2" s="230"/>
      <c r="L2" s="230"/>
      <c r="M2" s="230"/>
    </row>
    <row r="3" spans="2:13" ht="15.75">
      <c r="B3" s="64" t="s">
        <v>533</v>
      </c>
      <c r="C3" s="67"/>
      <c r="G3" s="230" t="s">
        <v>1</v>
      </c>
      <c r="H3" s="230"/>
      <c r="I3" s="230"/>
      <c r="J3" s="230"/>
      <c r="K3" s="230"/>
      <c r="L3" s="230"/>
      <c r="M3" s="230"/>
    </row>
    <row r="5" spans="1:13" ht="18.75">
      <c r="A5" s="243" t="s">
        <v>11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</row>
    <row r="6" spans="1:13" ht="18.75">
      <c r="A6" s="243" t="s">
        <v>25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</row>
    <row r="7" spans="1:13" ht="15.75">
      <c r="A7" s="68"/>
      <c r="B7" s="68"/>
      <c r="C7" s="69"/>
      <c r="D7" s="68"/>
      <c r="E7" s="68"/>
      <c r="F7" s="68"/>
      <c r="G7" s="68"/>
      <c r="H7" s="68"/>
      <c r="I7" s="68"/>
      <c r="J7" s="68"/>
      <c r="K7" s="68"/>
      <c r="L7" s="68"/>
      <c r="M7" s="68"/>
    </row>
    <row r="8" spans="1:14" s="76" customFormat="1" ht="21" customHeight="1">
      <c r="A8" s="226" t="s">
        <v>2</v>
      </c>
      <c r="B8" s="231" t="s">
        <v>3</v>
      </c>
      <c r="C8" s="232"/>
      <c r="D8" s="226" t="s">
        <v>4</v>
      </c>
      <c r="E8" s="237" t="s">
        <v>10</v>
      </c>
      <c r="F8" s="238"/>
      <c r="G8" s="238"/>
      <c r="H8" s="238"/>
      <c r="I8" s="238"/>
      <c r="J8" s="239"/>
      <c r="K8" s="229" t="s">
        <v>197</v>
      </c>
      <c r="L8" s="229" t="s">
        <v>198</v>
      </c>
      <c r="M8" s="229" t="s">
        <v>201</v>
      </c>
      <c r="N8" s="240" t="s">
        <v>663</v>
      </c>
    </row>
    <row r="9" spans="1:14" s="77" customFormat="1" ht="21" customHeight="1">
      <c r="A9" s="227"/>
      <c r="B9" s="233"/>
      <c r="C9" s="234"/>
      <c r="D9" s="227"/>
      <c r="E9" s="122" t="s">
        <v>17</v>
      </c>
      <c r="F9" s="122" t="s">
        <v>18</v>
      </c>
      <c r="G9" s="122" t="s">
        <v>19</v>
      </c>
      <c r="H9" s="122" t="s">
        <v>7</v>
      </c>
      <c r="I9" s="122" t="s">
        <v>8</v>
      </c>
      <c r="J9" s="122" t="s">
        <v>9</v>
      </c>
      <c r="K9" s="227"/>
      <c r="L9" s="227"/>
      <c r="M9" s="227"/>
      <c r="N9" s="241"/>
    </row>
    <row r="10" spans="1:14" s="76" customFormat="1" ht="21" customHeight="1">
      <c r="A10" s="123">
        <v>1</v>
      </c>
      <c r="B10" s="235">
        <v>2</v>
      </c>
      <c r="C10" s="236"/>
      <c r="D10" s="124">
        <v>3</v>
      </c>
      <c r="E10" s="123">
        <v>4</v>
      </c>
      <c r="F10" s="123">
        <v>5</v>
      </c>
      <c r="G10" s="123">
        <v>6</v>
      </c>
      <c r="H10" s="123">
        <v>7</v>
      </c>
      <c r="I10" s="123">
        <v>8</v>
      </c>
      <c r="J10" s="123">
        <v>9</v>
      </c>
      <c r="K10" s="123">
        <v>10</v>
      </c>
      <c r="L10" s="123">
        <v>11</v>
      </c>
      <c r="M10" s="123">
        <v>12</v>
      </c>
      <c r="N10" s="147"/>
    </row>
    <row r="11" spans="1:14" s="76" customFormat="1" ht="21" customHeight="1">
      <c r="A11" s="123">
        <v>1</v>
      </c>
      <c r="B11" s="125" t="s">
        <v>131</v>
      </c>
      <c r="C11" s="126" t="s">
        <v>41</v>
      </c>
      <c r="D11" s="127">
        <v>1154040026</v>
      </c>
      <c r="E11" s="123">
        <v>20</v>
      </c>
      <c r="F11" s="123">
        <v>25</v>
      </c>
      <c r="G11" s="123">
        <v>17</v>
      </c>
      <c r="H11" s="123">
        <v>15</v>
      </c>
      <c r="I11" s="123"/>
      <c r="J11" s="123"/>
      <c r="K11" s="123"/>
      <c r="L11" s="128">
        <f>SUM(E11:K11)</f>
        <v>77</v>
      </c>
      <c r="M11" s="129" t="str">
        <f aca="true" t="shared" si="0" ref="M11:M43">IF(L11&gt;89,"Xuất sắc",IF(L11&gt;79,"Tốt",IF(L11&gt;69,"Khá",IF(L11&gt;59,"Trung bình khá",IF(L11&gt;49,"Trung bình",IF(L11&gt;29,"Yếu","Kém"))))))</f>
        <v>Khá</v>
      </c>
      <c r="N11" s="147"/>
    </row>
    <row r="12" spans="1:14" s="76" customFormat="1" ht="21" customHeight="1">
      <c r="A12" s="123">
        <v>2</v>
      </c>
      <c r="B12" s="125" t="s">
        <v>132</v>
      </c>
      <c r="C12" s="126" t="s">
        <v>133</v>
      </c>
      <c r="D12" s="127">
        <v>1154040049</v>
      </c>
      <c r="E12" s="123">
        <v>20</v>
      </c>
      <c r="F12" s="123">
        <v>25</v>
      </c>
      <c r="G12" s="123">
        <v>20</v>
      </c>
      <c r="H12" s="123">
        <v>15</v>
      </c>
      <c r="I12" s="123"/>
      <c r="J12" s="123"/>
      <c r="K12" s="123"/>
      <c r="L12" s="128">
        <f aca="true" t="shared" si="1" ref="L12:L43">SUM(E12:K12)</f>
        <v>80</v>
      </c>
      <c r="M12" s="129" t="str">
        <f t="shared" si="0"/>
        <v>Tốt</v>
      </c>
      <c r="N12" s="147"/>
    </row>
    <row r="13" spans="1:14" s="76" customFormat="1" ht="21" customHeight="1">
      <c r="A13" s="123">
        <v>3</v>
      </c>
      <c r="B13" s="125" t="s">
        <v>134</v>
      </c>
      <c r="C13" s="126" t="s">
        <v>45</v>
      </c>
      <c r="D13" s="127">
        <v>1154040067</v>
      </c>
      <c r="E13" s="123">
        <v>20</v>
      </c>
      <c r="F13" s="123">
        <v>25</v>
      </c>
      <c r="G13" s="123">
        <v>20</v>
      </c>
      <c r="H13" s="123">
        <v>15</v>
      </c>
      <c r="I13" s="123">
        <v>10</v>
      </c>
      <c r="J13" s="123"/>
      <c r="K13" s="123"/>
      <c r="L13" s="128">
        <f t="shared" si="1"/>
        <v>90</v>
      </c>
      <c r="M13" s="129" t="str">
        <f t="shared" si="0"/>
        <v>Xuất sắc</v>
      </c>
      <c r="N13" s="147"/>
    </row>
    <row r="14" spans="1:14" s="76" customFormat="1" ht="21" customHeight="1">
      <c r="A14" s="123">
        <v>4</v>
      </c>
      <c r="B14" s="125" t="s">
        <v>31</v>
      </c>
      <c r="C14" s="126" t="s">
        <v>45</v>
      </c>
      <c r="D14" s="127">
        <v>1154040081</v>
      </c>
      <c r="E14" s="123">
        <v>20</v>
      </c>
      <c r="F14" s="123">
        <v>25</v>
      </c>
      <c r="G14" s="123">
        <v>17</v>
      </c>
      <c r="H14" s="123">
        <v>15</v>
      </c>
      <c r="I14" s="123"/>
      <c r="J14" s="123"/>
      <c r="K14" s="123"/>
      <c r="L14" s="128">
        <f t="shared" si="1"/>
        <v>77</v>
      </c>
      <c r="M14" s="129" t="str">
        <f t="shared" si="0"/>
        <v>Khá</v>
      </c>
      <c r="N14" s="147"/>
    </row>
    <row r="15" spans="1:14" s="76" customFormat="1" ht="21" customHeight="1">
      <c r="A15" s="123">
        <v>5</v>
      </c>
      <c r="B15" s="125" t="s">
        <v>135</v>
      </c>
      <c r="C15" s="126" t="s">
        <v>47</v>
      </c>
      <c r="D15" s="127">
        <v>1154040085</v>
      </c>
      <c r="E15" s="123">
        <v>20</v>
      </c>
      <c r="F15" s="123">
        <v>25</v>
      </c>
      <c r="G15" s="123">
        <v>16</v>
      </c>
      <c r="H15" s="123">
        <v>15</v>
      </c>
      <c r="I15" s="123"/>
      <c r="J15" s="123"/>
      <c r="K15" s="123"/>
      <c r="L15" s="128">
        <f t="shared" si="1"/>
        <v>76</v>
      </c>
      <c r="M15" s="129" t="str">
        <f t="shared" si="0"/>
        <v>Khá</v>
      </c>
      <c r="N15" s="147"/>
    </row>
    <row r="16" spans="1:14" s="76" customFormat="1" ht="21" customHeight="1">
      <c r="A16" s="123">
        <v>6</v>
      </c>
      <c r="B16" s="125" t="s">
        <v>136</v>
      </c>
      <c r="C16" s="126" t="s">
        <v>52</v>
      </c>
      <c r="D16" s="127">
        <v>1154040121</v>
      </c>
      <c r="E16" s="123">
        <v>20</v>
      </c>
      <c r="F16" s="123">
        <v>25</v>
      </c>
      <c r="G16" s="123">
        <v>20</v>
      </c>
      <c r="H16" s="123">
        <v>15</v>
      </c>
      <c r="I16" s="123"/>
      <c r="J16" s="123"/>
      <c r="K16" s="123"/>
      <c r="L16" s="128">
        <f t="shared" si="1"/>
        <v>80</v>
      </c>
      <c r="M16" s="129" t="str">
        <f t="shared" si="0"/>
        <v>Tốt</v>
      </c>
      <c r="N16" s="147"/>
    </row>
    <row r="17" spans="1:14" s="76" customFormat="1" ht="21" customHeight="1">
      <c r="A17" s="123">
        <v>7</v>
      </c>
      <c r="B17" s="125" t="s">
        <v>137</v>
      </c>
      <c r="C17" s="126" t="s">
        <v>62</v>
      </c>
      <c r="D17" s="127">
        <v>1154040154</v>
      </c>
      <c r="E17" s="123">
        <v>20</v>
      </c>
      <c r="F17" s="123">
        <v>25</v>
      </c>
      <c r="G17" s="123">
        <v>20</v>
      </c>
      <c r="H17" s="123">
        <v>15</v>
      </c>
      <c r="I17" s="123"/>
      <c r="J17" s="123"/>
      <c r="K17" s="123"/>
      <c r="L17" s="128">
        <f t="shared" si="1"/>
        <v>80</v>
      </c>
      <c r="M17" s="129" t="str">
        <f t="shared" si="0"/>
        <v>Tốt</v>
      </c>
      <c r="N17" s="147"/>
    </row>
    <row r="18" spans="1:14" s="76" customFormat="1" ht="21" customHeight="1">
      <c r="A18" s="123">
        <v>8</v>
      </c>
      <c r="B18" s="125" t="s">
        <v>60</v>
      </c>
      <c r="C18" s="126" t="s">
        <v>139</v>
      </c>
      <c r="D18" s="127">
        <v>1154040175</v>
      </c>
      <c r="E18" s="123">
        <v>20</v>
      </c>
      <c r="F18" s="123">
        <v>25</v>
      </c>
      <c r="G18" s="123">
        <v>20</v>
      </c>
      <c r="H18" s="123">
        <v>15</v>
      </c>
      <c r="I18" s="123">
        <v>7</v>
      </c>
      <c r="J18" s="123"/>
      <c r="K18" s="123"/>
      <c r="L18" s="128">
        <f t="shared" si="1"/>
        <v>87</v>
      </c>
      <c r="M18" s="129" t="str">
        <f t="shared" si="0"/>
        <v>Tốt</v>
      </c>
      <c r="N18" s="147"/>
    </row>
    <row r="19" spans="1:14" s="76" customFormat="1" ht="21" customHeight="1">
      <c r="A19" s="123">
        <v>9</v>
      </c>
      <c r="B19" s="125" t="s">
        <v>140</v>
      </c>
      <c r="C19" s="126" t="s">
        <v>141</v>
      </c>
      <c r="D19" s="127">
        <v>1154040183</v>
      </c>
      <c r="E19" s="123">
        <v>20</v>
      </c>
      <c r="F19" s="123">
        <v>25</v>
      </c>
      <c r="G19" s="123">
        <v>15</v>
      </c>
      <c r="H19" s="123">
        <v>15</v>
      </c>
      <c r="I19" s="123"/>
      <c r="J19" s="123"/>
      <c r="K19" s="123"/>
      <c r="L19" s="128">
        <f>SUM(E19:K19)-5</f>
        <v>70</v>
      </c>
      <c r="M19" s="129" t="str">
        <f t="shared" si="0"/>
        <v>Khá</v>
      </c>
      <c r="N19" s="147">
        <v>5</v>
      </c>
    </row>
    <row r="20" spans="1:14" s="78" customFormat="1" ht="21" customHeight="1">
      <c r="A20" s="123">
        <v>10</v>
      </c>
      <c r="B20" s="125" t="s">
        <v>142</v>
      </c>
      <c r="C20" s="126" t="s">
        <v>141</v>
      </c>
      <c r="D20" s="127">
        <v>1154040176</v>
      </c>
      <c r="E20" s="123">
        <v>20</v>
      </c>
      <c r="F20" s="123">
        <v>25</v>
      </c>
      <c r="G20" s="123">
        <v>20</v>
      </c>
      <c r="H20" s="123">
        <v>15</v>
      </c>
      <c r="I20" s="123"/>
      <c r="J20" s="123"/>
      <c r="K20" s="123"/>
      <c r="L20" s="128">
        <f t="shared" si="1"/>
        <v>80</v>
      </c>
      <c r="M20" s="129" t="str">
        <f t="shared" si="0"/>
        <v>Tốt</v>
      </c>
      <c r="N20" s="147"/>
    </row>
    <row r="21" spans="1:14" s="79" customFormat="1" ht="21" customHeight="1">
      <c r="A21" s="123">
        <v>11</v>
      </c>
      <c r="B21" s="125" t="s">
        <v>143</v>
      </c>
      <c r="C21" s="126" t="s">
        <v>67</v>
      </c>
      <c r="D21" s="127">
        <v>1154040194</v>
      </c>
      <c r="E21" s="123">
        <v>20</v>
      </c>
      <c r="F21" s="123">
        <v>25</v>
      </c>
      <c r="G21" s="123">
        <v>15</v>
      </c>
      <c r="H21" s="123">
        <v>15</v>
      </c>
      <c r="I21" s="123"/>
      <c r="J21" s="123"/>
      <c r="K21" s="123"/>
      <c r="L21" s="128">
        <f t="shared" si="1"/>
        <v>75</v>
      </c>
      <c r="M21" s="129" t="str">
        <f t="shared" si="0"/>
        <v>Khá</v>
      </c>
      <c r="N21" s="146"/>
    </row>
    <row r="22" spans="1:14" s="78" customFormat="1" ht="21" customHeight="1">
      <c r="A22" s="123">
        <v>12</v>
      </c>
      <c r="B22" s="125" t="s">
        <v>144</v>
      </c>
      <c r="C22" s="126" t="s">
        <v>145</v>
      </c>
      <c r="D22" s="127">
        <v>1154040199</v>
      </c>
      <c r="E22" s="123">
        <v>20</v>
      </c>
      <c r="F22" s="123">
        <v>25</v>
      </c>
      <c r="G22" s="123">
        <v>20</v>
      </c>
      <c r="H22" s="123">
        <v>15</v>
      </c>
      <c r="I22" s="123"/>
      <c r="J22" s="123"/>
      <c r="K22" s="123"/>
      <c r="L22" s="128">
        <f t="shared" si="1"/>
        <v>80</v>
      </c>
      <c r="M22" s="129" t="str">
        <f t="shared" si="0"/>
        <v>Tốt</v>
      </c>
      <c r="N22" s="147"/>
    </row>
    <row r="23" spans="1:14" s="76" customFormat="1" ht="21" customHeight="1">
      <c r="A23" s="123">
        <v>13</v>
      </c>
      <c r="B23" s="125" t="s">
        <v>138</v>
      </c>
      <c r="C23" s="126" t="s">
        <v>145</v>
      </c>
      <c r="D23" s="127">
        <v>1154040201</v>
      </c>
      <c r="E23" s="123">
        <v>15</v>
      </c>
      <c r="F23" s="123">
        <v>20</v>
      </c>
      <c r="G23" s="123">
        <v>15</v>
      </c>
      <c r="H23" s="123">
        <v>15</v>
      </c>
      <c r="I23" s="123"/>
      <c r="J23" s="123"/>
      <c r="K23" s="123"/>
      <c r="L23" s="128">
        <f t="shared" si="1"/>
        <v>65</v>
      </c>
      <c r="M23" s="129" t="str">
        <f t="shared" si="0"/>
        <v>Trung bình khá</v>
      </c>
      <c r="N23" s="147"/>
    </row>
    <row r="24" spans="1:14" s="76" customFormat="1" ht="21" customHeight="1">
      <c r="A24" s="123">
        <v>14</v>
      </c>
      <c r="B24" s="125" t="s">
        <v>146</v>
      </c>
      <c r="C24" s="126" t="s">
        <v>147</v>
      </c>
      <c r="D24" s="127">
        <v>1154040204</v>
      </c>
      <c r="E24" s="123">
        <v>15</v>
      </c>
      <c r="F24" s="123">
        <v>20</v>
      </c>
      <c r="G24" s="123">
        <v>15</v>
      </c>
      <c r="H24" s="123">
        <v>15</v>
      </c>
      <c r="I24" s="123"/>
      <c r="J24" s="123"/>
      <c r="K24" s="123"/>
      <c r="L24" s="128">
        <f>SUM(E24:K24)-5</f>
        <v>60</v>
      </c>
      <c r="M24" s="129" t="str">
        <f t="shared" si="0"/>
        <v>Trung bình khá</v>
      </c>
      <c r="N24" s="147">
        <v>5</v>
      </c>
    </row>
    <row r="25" spans="1:14" s="76" customFormat="1" ht="21" customHeight="1">
      <c r="A25" s="123">
        <v>15</v>
      </c>
      <c r="B25" s="125" t="s">
        <v>148</v>
      </c>
      <c r="C25" s="126" t="s">
        <v>149</v>
      </c>
      <c r="D25" s="127">
        <v>1154040207</v>
      </c>
      <c r="E25" s="123">
        <v>20</v>
      </c>
      <c r="F25" s="123">
        <v>25</v>
      </c>
      <c r="G25" s="123">
        <v>15</v>
      </c>
      <c r="H25" s="123">
        <v>15</v>
      </c>
      <c r="I25" s="123"/>
      <c r="J25" s="123"/>
      <c r="K25" s="123"/>
      <c r="L25" s="128">
        <f t="shared" si="1"/>
        <v>75</v>
      </c>
      <c r="M25" s="129" t="str">
        <f t="shared" si="0"/>
        <v>Khá</v>
      </c>
      <c r="N25" s="147"/>
    </row>
    <row r="26" spans="1:14" s="76" customFormat="1" ht="21" customHeight="1">
      <c r="A26" s="123">
        <v>16</v>
      </c>
      <c r="B26" s="125" t="s">
        <v>150</v>
      </c>
      <c r="C26" s="126" t="s">
        <v>151</v>
      </c>
      <c r="D26" s="127">
        <v>1154040260</v>
      </c>
      <c r="E26" s="123">
        <v>20</v>
      </c>
      <c r="F26" s="123">
        <v>25</v>
      </c>
      <c r="G26" s="123">
        <v>17</v>
      </c>
      <c r="H26" s="123">
        <v>15</v>
      </c>
      <c r="I26" s="123"/>
      <c r="J26" s="123"/>
      <c r="K26" s="123"/>
      <c r="L26" s="128">
        <f t="shared" si="1"/>
        <v>77</v>
      </c>
      <c r="M26" s="129" t="str">
        <f t="shared" si="0"/>
        <v>Khá</v>
      </c>
      <c r="N26" s="147"/>
    </row>
    <row r="27" spans="1:14" s="76" customFormat="1" ht="21" customHeight="1">
      <c r="A27" s="123">
        <v>17</v>
      </c>
      <c r="B27" s="125" t="s">
        <v>152</v>
      </c>
      <c r="C27" s="126" t="s">
        <v>153</v>
      </c>
      <c r="D27" s="127">
        <v>1154040267</v>
      </c>
      <c r="E27" s="123">
        <v>20</v>
      </c>
      <c r="F27" s="123">
        <v>25</v>
      </c>
      <c r="G27" s="123">
        <v>20</v>
      </c>
      <c r="H27" s="123">
        <v>15</v>
      </c>
      <c r="I27" s="123">
        <v>10</v>
      </c>
      <c r="J27" s="123"/>
      <c r="K27" s="123"/>
      <c r="L27" s="128">
        <f t="shared" si="1"/>
        <v>90</v>
      </c>
      <c r="M27" s="129" t="str">
        <f t="shared" si="0"/>
        <v>Xuất sắc</v>
      </c>
      <c r="N27" s="147"/>
    </row>
    <row r="28" spans="1:14" s="76" customFormat="1" ht="21" customHeight="1">
      <c r="A28" s="123">
        <v>18</v>
      </c>
      <c r="B28" s="125" t="s">
        <v>154</v>
      </c>
      <c r="C28" s="126" t="s">
        <v>80</v>
      </c>
      <c r="D28" s="127">
        <v>1154040335</v>
      </c>
      <c r="E28" s="123">
        <v>20</v>
      </c>
      <c r="F28" s="123">
        <v>25</v>
      </c>
      <c r="G28" s="123">
        <v>20</v>
      </c>
      <c r="H28" s="123">
        <v>15</v>
      </c>
      <c r="I28" s="123"/>
      <c r="J28" s="123"/>
      <c r="K28" s="123"/>
      <c r="L28" s="128">
        <f t="shared" si="1"/>
        <v>80</v>
      </c>
      <c r="M28" s="129" t="str">
        <f t="shared" si="0"/>
        <v>Tốt</v>
      </c>
      <c r="N28" s="147"/>
    </row>
    <row r="29" spans="1:14" s="76" customFormat="1" ht="21" customHeight="1">
      <c r="A29" s="123">
        <v>19</v>
      </c>
      <c r="B29" s="125" t="s">
        <v>155</v>
      </c>
      <c r="C29" s="126" t="s">
        <v>156</v>
      </c>
      <c r="D29" s="127">
        <v>1154040344</v>
      </c>
      <c r="E29" s="123">
        <v>20</v>
      </c>
      <c r="F29" s="123">
        <v>25</v>
      </c>
      <c r="G29" s="123">
        <v>20</v>
      </c>
      <c r="H29" s="123">
        <v>15</v>
      </c>
      <c r="I29" s="123"/>
      <c r="J29" s="123"/>
      <c r="K29" s="123"/>
      <c r="L29" s="128">
        <f t="shared" si="1"/>
        <v>80</v>
      </c>
      <c r="M29" s="129" t="str">
        <f t="shared" si="0"/>
        <v>Tốt</v>
      </c>
      <c r="N29" s="147"/>
    </row>
    <row r="30" spans="1:14" s="76" customFormat="1" ht="21" customHeight="1">
      <c r="A30" s="123">
        <v>20</v>
      </c>
      <c r="B30" s="125" t="s">
        <v>157</v>
      </c>
      <c r="C30" s="126" t="s">
        <v>158</v>
      </c>
      <c r="D30" s="127">
        <v>1154040364</v>
      </c>
      <c r="E30" s="123">
        <v>20</v>
      </c>
      <c r="F30" s="123">
        <v>25</v>
      </c>
      <c r="G30" s="123">
        <v>17</v>
      </c>
      <c r="H30" s="123">
        <v>15</v>
      </c>
      <c r="I30" s="123"/>
      <c r="J30" s="123"/>
      <c r="K30" s="123"/>
      <c r="L30" s="128">
        <f t="shared" si="1"/>
        <v>77</v>
      </c>
      <c r="M30" s="129" t="str">
        <f t="shared" si="0"/>
        <v>Khá</v>
      </c>
      <c r="N30" s="147"/>
    </row>
    <row r="31" spans="1:14" s="76" customFormat="1" ht="21" customHeight="1">
      <c r="A31" s="123">
        <v>21</v>
      </c>
      <c r="B31" s="125" t="s">
        <v>159</v>
      </c>
      <c r="C31" s="126" t="s">
        <v>160</v>
      </c>
      <c r="D31" s="127">
        <v>1154040375</v>
      </c>
      <c r="E31" s="123">
        <v>20</v>
      </c>
      <c r="F31" s="123">
        <v>25</v>
      </c>
      <c r="G31" s="123">
        <v>20</v>
      </c>
      <c r="H31" s="123">
        <v>15</v>
      </c>
      <c r="I31" s="123"/>
      <c r="J31" s="123"/>
      <c r="K31" s="123"/>
      <c r="L31" s="128">
        <f t="shared" si="1"/>
        <v>80</v>
      </c>
      <c r="M31" s="129" t="str">
        <f t="shared" si="0"/>
        <v>Tốt</v>
      </c>
      <c r="N31" s="147"/>
    </row>
    <row r="32" spans="1:14" s="76" customFormat="1" ht="21" customHeight="1">
      <c r="A32" s="123">
        <v>22</v>
      </c>
      <c r="B32" s="125" t="s">
        <v>161</v>
      </c>
      <c r="C32" s="126" t="s">
        <v>162</v>
      </c>
      <c r="D32" s="127">
        <v>1154040414</v>
      </c>
      <c r="E32" s="123">
        <v>20</v>
      </c>
      <c r="F32" s="123">
        <v>25</v>
      </c>
      <c r="G32" s="123">
        <v>15</v>
      </c>
      <c r="H32" s="123">
        <v>15</v>
      </c>
      <c r="I32" s="123"/>
      <c r="J32" s="123"/>
      <c r="K32" s="123"/>
      <c r="L32" s="128">
        <f t="shared" si="1"/>
        <v>75</v>
      </c>
      <c r="M32" s="129" t="str">
        <f t="shared" si="0"/>
        <v>Khá</v>
      </c>
      <c r="N32" s="147"/>
    </row>
    <row r="33" spans="1:14" s="76" customFormat="1" ht="21" customHeight="1">
      <c r="A33" s="123">
        <v>23</v>
      </c>
      <c r="B33" s="125" t="s">
        <v>163</v>
      </c>
      <c r="C33" s="126" t="s">
        <v>164</v>
      </c>
      <c r="D33" s="127">
        <v>1154040425</v>
      </c>
      <c r="E33" s="123">
        <v>15</v>
      </c>
      <c r="F33" s="123">
        <v>15</v>
      </c>
      <c r="G33" s="123">
        <v>15</v>
      </c>
      <c r="H33" s="123">
        <v>15</v>
      </c>
      <c r="I33" s="123"/>
      <c r="J33" s="123"/>
      <c r="K33" s="123"/>
      <c r="L33" s="128">
        <f t="shared" si="1"/>
        <v>60</v>
      </c>
      <c r="M33" s="129" t="str">
        <f t="shared" si="0"/>
        <v>Trung bình khá</v>
      </c>
      <c r="N33" s="147"/>
    </row>
    <row r="34" spans="1:14" s="76" customFormat="1" ht="21" customHeight="1">
      <c r="A34" s="123">
        <v>24</v>
      </c>
      <c r="B34" s="125" t="s">
        <v>165</v>
      </c>
      <c r="C34" s="126" t="s">
        <v>166</v>
      </c>
      <c r="D34" s="130">
        <v>1154040470</v>
      </c>
      <c r="E34" s="123">
        <v>20</v>
      </c>
      <c r="F34" s="123">
        <v>25</v>
      </c>
      <c r="G34" s="123">
        <v>20</v>
      </c>
      <c r="H34" s="123">
        <v>15</v>
      </c>
      <c r="I34" s="123"/>
      <c r="J34" s="123"/>
      <c r="K34" s="123"/>
      <c r="L34" s="128">
        <f t="shared" si="1"/>
        <v>80</v>
      </c>
      <c r="M34" s="129" t="str">
        <f t="shared" si="0"/>
        <v>Tốt</v>
      </c>
      <c r="N34" s="147"/>
    </row>
    <row r="35" spans="1:14" s="76" customFormat="1" ht="21" customHeight="1">
      <c r="A35" s="123">
        <v>25</v>
      </c>
      <c r="B35" s="125" t="s">
        <v>167</v>
      </c>
      <c r="C35" s="126" t="s">
        <v>168</v>
      </c>
      <c r="D35" s="127">
        <v>1154040519</v>
      </c>
      <c r="E35" s="123">
        <v>15</v>
      </c>
      <c r="F35" s="123">
        <v>15</v>
      </c>
      <c r="G35" s="123">
        <v>15</v>
      </c>
      <c r="H35" s="123">
        <v>15</v>
      </c>
      <c r="I35" s="123"/>
      <c r="J35" s="123"/>
      <c r="K35" s="123"/>
      <c r="L35" s="128">
        <f t="shared" si="1"/>
        <v>60</v>
      </c>
      <c r="M35" s="129" t="str">
        <f t="shared" si="0"/>
        <v>Trung bình khá</v>
      </c>
      <c r="N35" s="147"/>
    </row>
    <row r="36" spans="1:14" s="76" customFormat="1" ht="21" customHeight="1">
      <c r="A36" s="123">
        <v>26</v>
      </c>
      <c r="B36" s="125" t="s">
        <v>169</v>
      </c>
      <c r="C36" s="126" t="s">
        <v>102</v>
      </c>
      <c r="D36" s="127">
        <v>1154040572</v>
      </c>
      <c r="E36" s="123">
        <v>20</v>
      </c>
      <c r="F36" s="123">
        <v>25</v>
      </c>
      <c r="G36" s="123">
        <v>15</v>
      </c>
      <c r="H36" s="123">
        <v>15</v>
      </c>
      <c r="I36" s="123"/>
      <c r="J36" s="123"/>
      <c r="K36" s="123"/>
      <c r="L36" s="128">
        <f t="shared" si="1"/>
        <v>75</v>
      </c>
      <c r="M36" s="129" t="str">
        <f t="shared" si="0"/>
        <v>Khá</v>
      </c>
      <c r="N36" s="147"/>
    </row>
    <row r="37" spans="1:14" s="76" customFormat="1" ht="21" customHeight="1">
      <c r="A37" s="123">
        <v>27</v>
      </c>
      <c r="B37" s="125" t="s">
        <v>170</v>
      </c>
      <c r="C37" s="126" t="s">
        <v>102</v>
      </c>
      <c r="D37" s="127">
        <v>1154040571</v>
      </c>
      <c r="E37" s="123">
        <v>20</v>
      </c>
      <c r="F37" s="123">
        <v>25</v>
      </c>
      <c r="G37" s="123">
        <v>18</v>
      </c>
      <c r="H37" s="123">
        <v>15</v>
      </c>
      <c r="I37" s="123"/>
      <c r="J37" s="123"/>
      <c r="K37" s="123"/>
      <c r="L37" s="128">
        <f t="shared" si="1"/>
        <v>78</v>
      </c>
      <c r="M37" s="129" t="str">
        <f t="shared" si="0"/>
        <v>Khá</v>
      </c>
      <c r="N37" s="147"/>
    </row>
    <row r="38" spans="1:14" s="76" customFormat="1" ht="21" customHeight="1">
      <c r="A38" s="123">
        <v>28</v>
      </c>
      <c r="B38" s="125" t="s">
        <v>171</v>
      </c>
      <c r="C38" s="126" t="s">
        <v>104</v>
      </c>
      <c r="D38" s="127">
        <v>1154040588</v>
      </c>
      <c r="E38" s="123">
        <v>20</v>
      </c>
      <c r="F38" s="123">
        <v>25</v>
      </c>
      <c r="G38" s="123">
        <v>20</v>
      </c>
      <c r="H38" s="123">
        <v>15</v>
      </c>
      <c r="I38" s="123"/>
      <c r="J38" s="123"/>
      <c r="K38" s="123"/>
      <c r="L38" s="128">
        <f t="shared" si="1"/>
        <v>80</v>
      </c>
      <c r="M38" s="129" t="str">
        <f t="shared" si="0"/>
        <v>Tốt</v>
      </c>
      <c r="N38" s="147"/>
    </row>
    <row r="39" spans="1:14" s="76" customFormat="1" ht="21" customHeight="1">
      <c r="A39" s="123">
        <v>29</v>
      </c>
      <c r="B39" s="125" t="s">
        <v>172</v>
      </c>
      <c r="C39" s="126" t="s">
        <v>173</v>
      </c>
      <c r="D39" s="127">
        <v>1154040624</v>
      </c>
      <c r="E39" s="123">
        <v>20</v>
      </c>
      <c r="F39" s="123">
        <v>25</v>
      </c>
      <c r="G39" s="123">
        <v>18</v>
      </c>
      <c r="H39" s="123">
        <v>15</v>
      </c>
      <c r="I39" s="123"/>
      <c r="J39" s="123"/>
      <c r="K39" s="123"/>
      <c r="L39" s="128">
        <f t="shared" si="1"/>
        <v>78</v>
      </c>
      <c r="M39" s="129" t="str">
        <f t="shared" si="0"/>
        <v>Khá</v>
      </c>
      <c r="N39" s="147"/>
    </row>
    <row r="40" spans="1:14" s="76" customFormat="1" ht="21" customHeight="1">
      <c r="A40" s="123">
        <v>30</v>
      </c>
      <c r="B40" s="125" t="s">
        <v>174</v>
      </c>
      <c r="C40" s="126" t="s">
        <v>175</v>
      </c>
      <c r="D40" s="127">
        <v>1154040686</v>
      </c>
      <c r="E40" s="123">
        <v>20</v>
      </c>
      <c r="F40" s="123">
        <v>25</v>
      </c>
      <c r="G40" s="123">
        <v>20</v>
      </c>
      <c r="H40" s="123">
        <v>15</v>
      </c>
      <c r="I40" s="123">
        <v>6</v>
      </c>
      <c r="J40" s="123"/>
      <c r="K40" s="123"/>
      <c r="L40" s="128">
        <f t="shared" si="1"/>
        <v>86</v>
      </c>
      <c r="M40" s="129" t="str">
        <f t="shared" si="0"/>
        <v>Tốt</v>
      </c>
      <c r="N40" s="147"/>
    </row>
    <row r="41" spans="1:14" s="76" customFormat="1" ht="21" customHeight="1">
      <c r="A41" s="123">
        <v>31</v>
      </c>
      <c r="B41" s="125" t="s">
        <v>176</v>
      </c>
      <c r="C41" s="126" t="s">
        <v>177</v>
      </c>
      <c r="D41" s="127">
        <v>1154040693</v>
      </c>
      <c r="E41" s="123">
        <v>20</v>
      </c>
      <c r="F41" s="123">
        <v>25</v>
      </c>
      <c r="G41" s="123">
        <v>20</v>
      </c>
      <c r="H41" s="123">
        <v>15</v>
      </c>
      <c r="I41" s="123">
        <v>10</v>
      </c>
      <c r="J41" s="123"/>
      <c r="K41" s="123"/>
      <c r="L41" s="128">
        <f t="shared" si="1"/>
        <v>90</v>
      </c>
      <c r="M41" s="129" t="str">
        <f t="shared" si="0"/>
        <v>Xuất sắc</v>
      </c>
      <c r="N41" s="147"/>
    </row>
    <row r="42" spans="1:14" s="76" customFormat="1" ht="21" customHeight="1">
      <c r="A42" s="123">
        <v>32</v>
      </c>
      <c r="B42" s="125" t="s">
        <v>178</v>
      </c>
      <c r="C42" s="126" t="s">
        <v>179</v>
      </c>
      <c r="D42" s="127">
        <v>1154040695</v>
      </c>
      <c r="E42" s="123">
        <v>20</v>
      </c>
      <c r="F42" s="123">
        <v>25</v>
      </c>
      <c r="G42" s="123">
        <v>20</v>
      </c>
      <c r="H42" s="123">
        <v>15</v>
      </c>
      <c r="I42" s="123"/>
      <c r="J42" s="123"/>
      <c r="K42" s="123"/>
      <c r="L42" s="128">
        <f t="shared" si="1"/>
        <v>80</v>
      </c>
      <c r="M42" s="129" t="str">
        <f t="shared" si="0"/>
        <v>Tốt</v>
      </c>
      <c r="N42" s="147"/>
    </row>
    <row r="43" spans="1:14" s="76" customFormat="1" ht="21" customHeight="1">
      <c r="A43" s="123">
        <v>33</v>
      </c>
      <c r="B43" s="125" t="s">
        <v>90</v>
      </c>
      <c r="C43" s="126" t="s">
        <v>179</v>
      </c>
      <c r="D43" s="127">
        <v>1154040696</v>
      </c>
      <c r="E43" s="123">
        <v>20</v>
      </c>
      <c r="F43" s="123">
        <v>25</v>
      </c>
      <c r="G43" s="123">
        <v>20</v>
      </c>
      <c r="H43" s="123">
        <v>15</v>
      </c>
      <c r="I43" s="123">
        <v>10</v>
      </c>
      <c r="J43" s="123"/>
      <c r="K43" s="123"/>
      <c r="L43" s="128">
        <f t="shared" si="1"/>
        <v>90</v>
      </c>
      <c r="M43" s="129" t="str">
        <f t="shared" si="0"/>
        <v>Xuất sắc</v>
      </c>
      <c r="N43" s="147"/>
    </row>
    <row r="44" spans="1:13" ht="18.75" customHeight="1">
      <c r="A44" s="70"/>
      <c r="B44" s="62"/>
      <c r="D44" s="62"/>
      <c r="E44" s="62"/>
      <c r="F44" s="62"/>
      <c r="G44" s="62"/>
      <c r="H44" s="62"/>
      <c r="I44" s="62"/>
      <c r="J44" s="62"/>
      <c r="K44" s="62"/>
      <c r="L44" s="72"/>
      <c r="M44" s="62"/>
    </row>
    <row r="45" spans="1:13" ht="18.75" customHeight="1">
      <c r="A45" s="62"/>
      <c r="B45" s="62"/>
      <c r="D45" s="62"/>
      <c r="E45" s="62"/>
      <c r="F45" s="62"/>
      <c r="G45" s="62"/>
      <c r="H45" s="62"/>
      <c r="I45" s="62"/>
      <c r="J45" s="225" t="s">
        <v>180</v>
      </c>
      <c r="K45" s="225"/>
      <c r="L45" s="225"/>
      <c r="M45" s="225"/>
    </row>
    <row r="46" spans="1:13" ht="18.75" customHeight="1">
      <c r="A46" s="228" t="s">
        <v>12</v>
      </c>
      <c r="B46" s="228"/>
      <c r="C46" s="228"/>
      <c r="D46" s="228" t="s">
        <v>16</v>
      </c>
      <c r="E46" s="228"/>
      <c r="F46" s="228"/>
      <c r="G46" s="69"/>
      <c r="H46" s="69" t="s">
        <v>13</v>
      </c>
      <c r="I46" s="69"/>
      <c r="J46" s="69"/>
      <c r="K46" s="69"/>
      <c r="L46" s="69" t="s">
        <v>14</v>
      </c>
      <c r="M46" s="69"/>
    </row>
    <row r="47" spans="1:13" ht="18.75" customHeight="1">
      <c r="A47" s="66"/>
      <c r="B47" s="66"/>
      <c r="C47" s="70"/>
      <c r="D47" s="66"/>
      <c r="E47" s="66"/>
      <c r="F47" s="66"/>
      <c r="G47" s="66"/>
      <c r="H47" s="66"/>
      <c r="I47" s="66"/>
      <c r="J47" s="66"/>
      <c r="L47" s="66"/>
      <c r="M47" s="66"/>
    </row>
    <row r="48" spans="1:13" ht="18.75" customHeight="1">
      <c r="A48" s="66"/>
      <c r="B48" s="66"/>
      <c r="C48" s="70"/>
      <c r="D48" s="66"/>
      <c r="E48" s="66"/>
      <c r="F48" s="66"/>
      <c r="G48" s="66"/>
      <c r="H48" s="66"/>
      <c r="I48" s="66"/>
      <c r="J48" s="66"/>
      <c r="K48" s="66"/>
      <c r="L48" s="66"/>
      <c r="M48" s="66"/>
    </row>
    <row r="49" spans="1:13" ht="18.75" customHeight="1">
      <c r="A49" s="66"/>
      <c r="B49" s="230" t="s">
        <v>181</v>
      </c>
      <c r="C49" s="230"/>
      <c r="D49" s="230" t="s">
        <v>182</v>
      </c>
      <c r="E49" s="230"/>
      <c r="F49" s="230"/>
      <c r="G49" s="230" t="s">
        <v>183</v>
      </c>
      <c r="H49" s="230"/>
      <c r="I49" s="230"/>
      <c r="J49" s="230"/>
      <c r="K49" s="230" t="s">
        <v>184</v>
      </c>
      <c r="L49" s="230"/>
      <c r="M49" s="230"/>
    </row>
    <row r="50" spans="1:13" ht="18.75" customHeight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3"/>
      <c r="M50" s="70"/>
    </row>
    <row r="51" spans="1:13" ht="18.75" customHeight="1">
      <c r="A51" s="70"/>
      <c r="B51" s="62"/>
      <c r="D51" s="62"/>
      <c r="E51" s="62"/>
      <c r="F51" s="62"/>
      <c r="G51" s="62"/>
      <c r="H51" s="62"/>
      <c r="I51" s="62"/>
      <c r="J51" s="62"/>
      <c r="K51" s="62"/>
      <c r="L51" s="72"/>
      <c r="M51" s="62"/>
    </row>
    <row r="52" spans="1:13" ht="18.75" customHeight="1">
      <c r="A52" s="70"/>
      <c r="B52" s="71"/>
      <c r="C52" s="71"/>
      <c r="D52" s="71"/>
      <c r="E52" s="62"/>
      <c r="F52" s="62"/>
      <c r="G52" s="62"/>
      <c r="H52" s="62"/>
      <c r="I52" s="62"/>
      <c r="J52" s="62"/>
      <c r="K52" s="62"/>
      <c r="L52" s="72"/>
      <c r="M52" s="71"/>
    </row>
    <row r="53" spans="1:13" ht="18.75" customHeight="1">
      <c r="A53" s="70"/>
      <c r="B53" s="71"/>
      <c r="C53" s="71"/>
      <c r="D53" s="71"/>
      <c r="E53" s="62"/>
      <c r="F53" s="62"/>
      <c r="G53" s="62"/>
      <c r="H53" s="62"/>
      <c r="I53" s="62"/>
      <c r="J53" s="62"/>
      <c r="K53" s="62"/>
      <c r="L53" s="72"/>
      <c r="M53" s="71"/>
    </row>
    <row r="54" spans="1:13" ht="18.75" customHeight="1">
      <c r="A54" s="70"/>
      <c r="B54" s="71"/>
      <c r="C54" s="71"/>
      <c r="D54" s="71"/>
      <c r="E54" s="62"/>
      <c r="F54" s="62"/>
      <c r="G54" s="62"/>
      <c r="H54" s="62"/>
      <c r="I54" s="62"/>
      <c r="J54" s="62"/>
      <c r="K54" s="62"/>
      <c r="L54" s="72"/>
      <c r="M54" s="71"/>
    </row>
    <row r="55" spans="1:13" ht="18.75" customHeight="1">
      <c r="A55" s="70"/>
      <c r="B55" s="71"/>
      <c r="C55" s="71"/>
      <c r="D55" s="71"/>
      <c r="E55" s="62"/>
      <c r="F55" s="62"/>
      <c r="G55" s="62"/>
      <c r="H55" s="62"/>
      <c r="I55" s="62"/>
      <c r="J55" s="62"/>
      <c r="K55" s="62"/>
      <c r="L55" s="72"/>
      <c r="M55" s="71"/>
    </row>
    <row r="56" spans="1:13" ht="18.75" customHeight="1">
      <c r="A56" s="70"/>
      <c r="B56" s="71"/>
      <c r="C56" s="71"/>
      <c r="D56" s="71"/>
      <c r="E56" s="62"/>
      <c r="F56" s="62"/>
      <c r="G56" s="62"/>
      <c r="H56" s="62"/>
      <c r="I56" s="62"/>
      <c r="J56" s="62"/>
      <c r="K56" s="62"/>
      <c r="L56" s="72"/>
      <c r="M56" s="71"/>
    </row>
    <row r="57" spans="1:13" ht="18.75" customHeight="1">
      <c r="A57" s="70"/>
      <c r="B57" s="71"/>
      <c r="C57" s="71"/>
      <c r="D57" s="71"/>
      <c r="E57" s="62"/>
      <c r="F57" s="62"/>
      <c r="G57" s="62"/>
      <c r="H57" s="62"/>
      <c r="I57" s="62"/>
      <c r="J57" s="62"/>
      <c r="K57" s="62"/>
      <c r="L57" s="72"/>
      <c r="M57" s="71"/>
    </row>
    <row r="58" spans="1:13" ht="18.75" customHeight="1">
      <c r="A58" s="70"/>
      <c r="B58" s="71"/>
      <c r="C58" s="71"/>
      <c r="D58" s="71"/>
      <c r="E58" s="62"/>
      <c r="F58" s="62"/>
      <c r="G58" s="62"/>
      <c r="H58" s="62"/>
      <c r="I58" s="62"/>
      <c r="J58" s="62"/>
      <c r="K58" s="62"/>
      <c r="L58" s="72"/>
      <c r="M58" s="71"/>
    </row>
    <row r="59" spans="1:13" ht="18.75" customHeight="1">
      <c r="A59" s="70"/>
      <c r="B59" s="71"/>
      <c r="C59" s="71"/>
      <c r="D59" s="71"/>
      <c r="E59" s="62"/>
      <c r="F59" s="62"/>
      <c r="G59" s="62"/>
      <c r="H59" s="62"/>
      <c r="I59" s="62"/>
      <c r="J59" s="62"/>
      <c r="K59" s="62"/>
      <c r="L59" s="72"/>
      <c r="M59" s="71"/>
    </row>
    <row r="60" spans="1:13" ht="18.75" customHeight="1">
      <c r="A60" s="70"/>
      <c r="B60" s="71"/>
      <c r="C60" s="71"/>
      <c r="D60" s="71"/>
      <c r="E60" s="62"/>
      <c r="F60" s="62"/>
      <c r="G60" s="62"/>
      <c r="H60" s="62"/>
      <c r="I60" s="62"/>
      <c r="J60" s="62"/>
      <c r="K60" s="62"/>
      <c r="L60" s="72"/>
      <c r="M60" s="71"/>
    </row>
    <row r="61" spans="1:13" ht="18.75" customHeight="1">
      <c r="A61" s="70"/>
      <c r="B61" s="71"/>
      <c r="C61" s="71"/>
      <c r="D61" s="71"/>
      <c r="E61" s="62"/>
      <c r="F61" s="62"/>
      <c r="G61" s="62"/>
      <c r="H61" s="62"/>
      <c r="I61" s="62"/>
      <c r="J61" s="62"/>
      <c r="K61" s="62"/>
      <c r="L61" s="72"/>
      <c r="M61" s="71"/>
    </row>
    <row r="62" spans="1:13" ht="18.75" customHeight="1">
      <c r="A62" s="70"/>
      <c r="B62" s="71"/>
      <c r="C62" s="71"/>
      <c r="D62" s="71"/>
      <c r="E62" s="62"/>
      <c r="F62" s="62"/>
      <c r="G62" s="62"/>
      <c r="H62" s="62"/>
      <c r="I62" s="62"/>
      <c r="J62" s="62"/>
      <c r="K62" s="62"/>
      <c r="L62" s="72"/>
      <c r="M62" s="71"/>
    </row>
    <row r="63" spans="1:13" ht="18.75" customHeight="1">
      <c r="A63" s="70"/>
      <c r="B63" s="71"/>
      <c r="C63" s="71"/>
      <c r="D63" s="71"/>
      <c r="E63" s="62"/>
      <c r="F63" s="62"/>
      <c r="G63" s="62"/>
      <c r="H63" s="62"/>
      <c r="I63" s="62"/>
      <c r="J63" s="62"/>
      <c r="K63" s="62"/>
      <c r="L63" s="72"/>
      <c r="M63" s="71"/>
    </row>
    <row r="64" spans="1:13" ht="18.75" customHeight="1">
      <c r="A64" s="70"/>
      <c r="B64" s="71"/>
      <c r="C64" s="71"/>
      <c r="D64" s="71"/>
      <c r="E64" s="62"/>
      <c r="F64" s="62"/>
      <c r="G64" s="62"/>
      <c r="H64" s="62"/>
      <c r="I64" s="62"/>
      <c r="J64" s="62"/>
      <c r="K64" s="62"/>
      <c r="L64" s="72"/>
      <c r="M64" s="71"/>
    </row>
    <row r="65" spans="1:13" ht="18.75" customHeight="1">
      <c r="A65" s="70"/>
      <c r="B65" s="71"/>
      <c r="C65" s="71"/>
      <c r="D65" s="71"/>
      <c r="E65" s="62"/>
      <c r="F65" s="62"/>
      <c r="G65" s="62"/>
      <c r="H65" s="62"/>
      <c r="I65" s="62"/>
      <c r="J65" s="62"/>
      <c r="K65" s="62"/>
      <c r="L65" s="72"/>
      <c r="M65" s="71"/>
    </row>
    <row r="66" spans="1:13" ht="18.75" customHeight="1">
      <c r="A66" s="70"/>
      <c r="B66" s="71"/>
      <c r="C66" s="71"/>
      <c r="D66" s="74"/>
      <c r="E66" s="62"/>
      <c r="F66" s="62"/>
      <c r="G66" s="62"/>
      <c r="H66" s="62"/>
      <c r="I66" s="62"/>
      <c r="J66" s="62"/>
      <c r="K66" s="62"/>
      <c r="L66" s="72"/>
      <c r="M66" s="71"/>
    </row>
    <row r="67" spans="1:13" ht="18.75" customHeight="1">
      <c r="A67" s="70"/>
      <c r="B67" s="71"/>
      <c r="C67" s="71"/>
      <c r="D67" s="71"/>
      <c r="E67" s="62"/>
      <c r="F67" s="62"/>
      <c r="G67" s="62"/>
      <c r="H67" s="62"/>
      <c r="I67" s="62"/>
      <c r="J67" s="62"/>
      <c r="K67" s="62"/>
      <c r="L67" s="72"/>
      <c r="M67" s="71"/>
    </row>
    <row r="68" spans="1:13" ht="18.75" customHeight="1">
      <c r="A68" s="70"/>
      <c r="B68" s="71"/>
      <c r="C68" s="71"/>
      <c r="D68" s="71"/>
      <c r="E68" s="62"/>
      <c r="F68" s="62"/>
      <c r="G68" s="62"/>
      <c r="H68" s="62"/>
      <c r="I68" s="62"/>
      <c r="J68" s="62"/>
      <c r="K68" s="62"/>
      <c r="L68" s="72"/>
      <c r="M68" s="71"/>
    </row>
    <row r="69" spans="1:13" ht="18.75" customHeight="1">
      <c r="A69" s="70"/>
      <c r="B69" s="71"/>
      <c r="C69" s="71"/>
      <c r="D69" s="71"/>
      <c r="E69" s="62"/>
      <c r="F69" s="62"/>
      <c r="G69" s="62"/>
      <c r="H69" s="62"/>
      <c r="I69" s="62"/>
      <c r="J69" s="62"/>
      <c r="K69" s="62"/>
      <c r="L69" s="72"/>
      <c r="M69" s="71"/>
    </row>
    <row r="70" spans="1:13" ht="18.75" customHeight="1">
      <c r="A70" s="70"/>
      <c r="B70" s="71"/>
      <c r="C70" s="71"/>
      <c r="D70" s="71"/>
      <c r="E70" s="62"/>
      <c r="F70" s="62"/>
      <c r="G70" s="62"/>
      <c r="H70" s="62"/>
      <c r="I70" s="62"/>
      <c r="J70" s="62"/>
      <c r="K70" s="62"/>
      <c r="L70" s="72"/>
      <c r="M70" s="71"/>
    </row>
    <row r="71" spans="1:13" ht="18.75" customHeight="1">
      <c r="A71" s="70"/>
      <c r="B71" s="71"/>
      <c r="C71" s="71"/>
      <c r="D71" s="71"/>
      <c r="E71" s="62"/>
      <c r="F71" s="62"/>
      <c r="G71" s="62"/>
      <c r="H71" s="62"/>
      <c r="I71" s="62"/>
      <c r="J71" s="62"/>
      <c r="K71" s="62"/>
      <c r="L71" s="72"/>
      <c r="M71" s="71"/>
    </row>
    <row r="72" spans="1:13" ht="18.75" customHeight="1">
      <c r="A72" s="70"/>
      <c r="B72" s="71"/>
      <c r="C72" s="71"/>
      <c r="D72" s="71"/>
      <c r="E72" s="62"/>
      <c r="F72" s="62"/>
      <c r="G72" s="62"/>
      <c r="H72" s="62"/>
      <c r="I72" s="62"/>
      <c r="J72" s="62"/>
      <c r="K72" s="62"/>
      <c r="L72" s="72"/>
      <c r="M72" s="71"/>
    </row>
    <row r="73" spans="1:13" ht="18.75" customHeight="1">
      <c r="A73" s="70"/>
      <c r="B73" s="71"/>
      <c r="C73" s="71"/>
      <c r="D73" s="71"/>
      <c r="E73" s="62"/>
      <c r="F73" s="62"/>
      <c r="G73" s="62"/>
      <c r="H73" s="62"/>
      <c r="I73" s="62"/>
      <c r="J73" s="62"/>
      <c r="K73" s="62"/>
      <c r="L73" s="72"/>
      <c r="M73" s="71"/>
    </row>
    <row r="74" spans="1:13" ht="18.75" customHeight="1">
      <c r="A74" s="70"/>
      <c r="B74" s="71"/>
      <c r="C74" s="71"/>
      <c r="D74" s="71"/>
      <c r="E74" s="62"/>
      <c r="F74" s="62"/>
      <c r="G74" s="62"/>
      <c r="H74" s="62"/>
      <c r="I74" s="62"/>
      <c r="J74" s="62"/>
      <c r="K74" s="62"/>
      <c r="L74" s="72"/>
      <c r="M74" s="71"/>
    </row>
    <row r="75" spans="1:13" ht="18.75" customHeight="1">
      <c r="A75" s="70"/>
      <c r="B75" s="71"/>
      <c r="C75" s="71"/>
      <c r="D75" s="71"/>
      <c r="E75" s="62"/>
      <c r="F75" s="62"/>
      <c r="G75" s="62"/>
      <c r="H75" s="62"/>
      <c r="I75" s="62"/>
      <c r="J75" s="62"/>
      <c r="K75" s="62"/>
      <c r="L75" s="72"/>
      <c r="M75" s="71"/>
    </row>
    <row r="76" spans="1:13" ht="18.75" customHeight="1">
      <c r="A76" s="70"/>
      <c r="B76" s="71"/>
      <c r="C76" s="71"/>
      <c r="D76" s="71"/>
      <c r="E76" s="62"/>
      <c r="F76" s="62"/>
      <c r="G76" s="62"/>
      <c r="H76" s="62"/>
      <c r="I76" s="62"/>
      <c r="J76" s="62"/>
      <c r="K76" s="62"/>
      <c r="L76" s="72"/>
      <c r="M76" s="71"/>
    </row>
    <row r="77" spans="1:13" ht="18.75" customHeight="1">
      <c r="A77" s="70"/>
      <c r="B77" s="71"/>
      <c r="C77" s="71"/>
      <c r="D77" s="71"/>
      <c r="E77" s="62"/>
      <c r="F77" s="62"/>
      <c r="G77" s="62"/>
      <c r="H77" s="62"/>
      <c r="I77" s="62"/>
      <c r="J77" s="62"/>
      <c r="K77" s="62"/>
      <c r="L77" s="72"/>
      <c r="M77" s="71"/>
    </row>
    <row r="78" spans="1:13" ht="18.75" customHeight="1">
      <c r="A78" s="70"/>
      <c r="B78" s="71"/>
      <c r="C78" s="71"/>
      <c r="D78" s="71"/>
      <c r="E78" s="62"/>
      <c r="F78" s="62"/>
      <c r="G78" s="62"/>
      <c r="H78" s="62"/>
      <c r="I78" s="62"/>
      <c r="J78" s="62"/>
      <c r="K78" s="62"/>
      <c r="L78" s="72"/>
      <c r="M78" s="71"/>
    </row>
    <row r="79" spans="1:13" ht="18.75" customHeight="1">
      <c r="A79" s="70"/>
      <c r="B79" s="71"/>
      <c r="C79" s="71"/>
      <c r="D79" s="71"/>
      <c r="E79" s="62"/>
      <c r="F79" s="62"/>
      <c r="G79" s="62"/>
      <c r="H79" s="62"/>
      <c r="I79" s="62"/>
      <c r="J79" s="62"/>
      <c r="K79" s="62"/>
      <c r="L79" s="72"/>
      <c r="M79" s="71"/>
    </row>
    <row r="80" spans="1:13" ht="18.75" customHeight="1">
      <c r="A80" s="70"/>
      <c r="B80" s="71"/>
      <c r="C80" s="71"/>
      <c r="D80" s="71"/>
      <c r="E80" s="62"/>
      <c r="F80" s="62"/>
      <c r="G80" s="62"/>
      <c r="H80" s="62"/>
      <c r="I80" s="62"/>
      <c r="J80" s="62"/>
      <c r="K80" s="62"/>
      <c r="L80" s="72"/>
      <c r="M80" s="71"/>
    </row>
    <row r="81" spans="1:13" ht="18.75" customHeight="1">
      <c r="A81" s="70"/>
      <c r="B81" s="71"/>
      <c r="C81" s="71"/>
      <c r="D81" s="71"/>
      <c r="E81" s="62"/>
      <c r="F81" s="62"/>
      <c r="G81" s="62"/>
      <c r="H81" s="62"/>
      <c r="I81" s="62"/>
      <c r="J81" s="62"/>
      <c r="K81" s="62"/>
      <c r="L81" s="72"/>
      <c r="M81" s="71"/>
    </row>
    <row r="82" spans="1:13" ht="18.75" customHeight="1">
      <c r="A82" s="70"/>
      <c r="B82" s="71"/>
      <c r="C82" s="71"/>
      <c r="D82" s="71"/>
      <c r="E82" s="62"/>
      <c r="F82" s="62"/>
      <c r="G82" s="62"/>
      <c r="H82" s="62"/>
      <c r="I82" s="62"/>
      <c r="J82" s="62"/>
      <c r="K82" s="62"/>
      <c r="L82" s="72"/>
      <c r="M82" s="71"/>
    </row>
    <row r="83" spans="1:13" ht="18.75" customHeight="1">
      <c r="A83" s="70"/>
      <c r="B83" s="71"/>
      <c r="C83" s="71"/>
      <c r="D83" s="71"/>
      <c r="E83" s="62"/>
      <c r="F83" s="62"/>
      <c r="G83" s="62"/>
      <c r="H83" s="62"/>
      <c r="I83" s="62"/>
      <c r="J83" s="62"/>
      <c r="K83" s="62"/>
      <c r="L83" s="72"/>
      <c r="M83" s="71"/>
    </row>
    <row r="84" spans="1:13" ht="18.75" customHeight="1">
      <c r="A84" s="70"/>
      <c r="B84" s="71"/>
      <c r="C84" s="71"/>
      <c r="D84" s="71"/>
      <c r="E84" s="62"/>
      <c r="F84" s="62"/>
      <c r="G84" s="62"/>
      <c r="H84" s="62"/>
      <c r="I84" s="62"/>
      <c r="J84" s="62"/>
      <c r="K84" s="62"/>
      <c r="L84" s="72"/>
      <c r="M84" s="71"/>
    </row>
    <row r="85" spans="1:13" ht="18.75" customHeight="1">
      <c r="A85" s="70"/>
      <c r="B85" s="71"/>
      <c r="C85" s="71"/>
      <c r="D85" s="71"/>
      <c r="E85" s="62"/>
      <c r="F85" s="62"/>
      <c r="G85" s="62"/>
      <c r="H85" s="62"/>
      <c r="I85" s="62"/>
      <c r="J85" s="62"/>
      <c r="K85" s="62"/>
      <c r="L85" s="72"/>
      <c r="M85" s="71"/>
    </row>
    <row r="86" spans="1:13" ht="18.75" customHeight="1">
      <c r="A86" s="70"/>
      <c r="B86" s="71"/>
      <c r="C86" s="71"/>
      <c r="D86" s="71"/>
      <c r="E86" s="62"/>
      <c r="F86" s="62"/>
      <c r="G86" s="62"/>
      <c r="H86" s="62"/>
      <c r="I86" s="62"/>
      <c r="J86" s="62"/>
      <c r="K86" s="62"/>
      <c r="L86" s="72"/>
      <c r="M86" s="71"/>
    </row>
    <row r="87" spans="1:13" ht="18.75" customHeight="1">
      <c r="A87" s="70"/>
      <c r="B87" s="71"/>
      <c r="C87" s="71"/>
      <c r="D87" s="71"/>
      <c r="E87" s="62"/>
      <c r="F87" s="62"/>
      <c r="G87" s="62"/>
      <c r="H87" s="62"/>
      <c r="I87" s="62"/>
      <c r="J87" s="62"/>
      <c r="K87" s="62"/>
      <c r="L87" s="72"/>
      <c r="M87" s="71"/>
    </row>
    <row r="88" spans="1:13" ht="18.75" customHeight="1">
      <c r="A88" s="70"/>
      <c r="B88" s="71"/>
      <c r="C88" s="71"/>
      <c r="D88" s="71"/>
      <c r="E88" s="62"/>
      <c r="F88" s="62"/>
      <c r="G88" s="62"/>
      <c r="H88" s="62"/>
      <c r="I88" s="62"/>
      <c r="J88" s="62"/>
      <c r="K88" s="62"/>
      <c r="L88" s="72"/>
      <c r="M88" s="71"/>
    </row>
    <row r="89" spans="1:13" ht="18.75" customHeight="1">
      <c r="A89" s="70"/>
      <c r="B89" s="71"/>
      <c r="C89" s="71"/>
      <c r="D89" s="71"/>
      <c r="E89" s="62"/>
      <c r="F89" s="62"/>
      <c r="G89" s="62"/>
      <c r="H89" s="62"/>
      <c r="I89" s="62"/>
      <c r="J89" s="62"/>
      <c r="K89" s="62"/>
      <c r="L89" s="72"/>
      <c r="M89" s="71"/>
    </row>
    <row r="90" spans="1:13" ht="18.75" customHeight="1">
      <c r="A90" s="70"/>
      <c r="B90" s="71"/>
      <c r="C90" s="71"/>
      <c r="D90" s="71"/>
      <c r="E90" s="62"/>
      <c r="F90" s="62"/>
      <c r="G90" s="62"/>
      <c r="H90" s="62"/>
      <c r="I90" s="62"/>
      <c r="J90" s="62"/>
      <c r="K90" s="62"/>
      <c r="L90" s="72"/>
      <c r="M90" s="71"/>
    </row>
    <row r="91" spans="1:13" ht="18.75" customHeight="1">
      <c r="A91" s="70"/>
      <c r="B91" s="71"/>
      <c r="C91" s="71"/>
      <c r="D91" s="71"/>
      <c r="E91" s="62"/>
      <c r="F91" s="62"/>
      <c r="G91" s="62"/>
      <c r="H91" s="62"/>
      <c r="I91" s="62"/>
      <c r="J91" s="62"/>
      <c r="K91" s="62"/>
      <c r="L91" s="72"/>
      <c r="M91" s="71"/>
    </row>
    <row r="92" spans="1:13" ht="18.75" customHeight="1">
      <c r="A92" s="70"/>
      <c r="B92" s="71"/>
      <c r="C92" s="71"/>
      <c r="D92" s="75"/>
      <c r="E92" s="62"/>
      <c r="F92" s="62"/>
      <c r="G92" s="62"/>
      <c r="H92" s="62"/>
      <c r="I92" s="62"/>
      <c r="J92" s="62"/>
      <c r="K92" s="62"/>
      <c r="L92" s="72"/>
      <c r="M92" s="71"/>
    </row>
    <row r="93" spans="1:13" ht="18.75" customHeight="1">
      <c r="A93" s="70"/>
      <c r="B93" s="71"/>
      <c r="C93" s="71"/>
      <c r="D93" s="71"/>
      <c r="E93" s="62"/>
      <c r="F93" s="62"/>
      <c r="G93" s="62"/>
      <c r="H93" s="62"/>
      <c r="I93" s="62"/>
      <c r="J93" s="62"/>
      <c r="K93" s="62"/>
      <c r="L93" s="72"/>
      <c r="M93" s="71"/>
    </row>
    <row r="94" spans="1:13" ht="18.75" customHeight="1">
      <c r="A94" s="70"/>
      <c r="B94" s="71"/>
      <c r="C94" s="71"/>
      <c r="D94" s="71"/>
      <c r="E94" s="62"/>
      <c r="F94" s="62"/>
      <c r="G94" s="62"/>
      <c r="H94" s="62"/>
      <c r="I94" s="62"/>
      <c r="J94" s="62"/>
      <c r="K94" s="62"/>
      <c r="L94" s="72"/>
      <c r="M94" s="71"/>
    </row>
    <row r="95" spans="1:13" ht="18.75" customHeight="1">
      <c r="A95" s="70"/>
      <c r="B95" s="71"/>
      <c r="C95" s="71"/>
      <c r="D95" s="71"/>
      <c r="E95" s="62"/>
      <c r="F95" s="62"/>
      <c r="G95" s="62"/>
      <c r="H95" s="62"/>
      <c r="I95" s="62"/>
      <c r="J95" s="62"/>
      <c r="K95" s="62"/>
      <c r="L95" s="72"/>
      <c r="M95" s="71"/>
    </row>
    <row r="96" spans="1:13" ht="18.75" customHeight="1">
      <c r="A96" s="70"/>
      <c r="B96" s="71"/>
      <c r="C96" s="71"/>
      <c r="D96" s="71"/>
      <c r="E96" s="62"/>
      <c r="F96" s="62"/>
      <c r="G96" s="62"/>
      <c r="H96" s="62"/>
      <c r="I96" s="62"/>
      <c r="J96" s="62"/>
      <c r="K96" s="62"/>
      <c r="L96" s="72"/>
      <c r="M96" s="71"/>
    </row>
    <row r="97" spans="1:13" ht="18.75" customHeight="1">
      <c r="A97" s="70"/>
      <c r="B97" s="71"/>
      <c r="C97" s="71"/>
      <c r="D97" s="71"/>
      <c r="E97" s="62"/>
      <c r="F97" s="62"/>
      <c r="G97" s="62"/>
      <c r="H97" s="62"/>
      <c r="I97" s="62"/>
      <c r="J97" s="62"/>
      <c r="K97" s="62"/>
      <c r="L97" s="72"/>
      <c r="M97" s="71"/>
    </row>
    <row r="98" s="62" customFormat="1" ht="23.25" customHeight="1">
      <c r="N98" s="70"/>
    </row>
    <row r="99" s="67" customFormat="1" ht="23.25" customHeight="1">
      <c r="N99" s="69"/>
    </row>
  </sheetData>
  <sheetProtection/>
  <mergeCells count="21">
    <mergeCell ref="A8:A9"/>
    <mergeCell ref="B10:C10"/>
    <mergeCell ref="E8:J8"/>
    <mergeCell ref="A46:C46"/>
    <mergeCell ref="M8:M9"/>
    <mergeCell ref="N8:N9"/>
    <mergeCell ref="A2:C2"/>
    <mergeCell ref="G2:M2"/>
    <mergeCell ref="G3:M3"/>
    <mergeCell ref="A5:M5"/>
    <mergeCell ref="A6:M6"/>
    <mergeCell ref="J45:M45"/>
    <mergeCell ref="D8:D9"/>
    <mergeCell ref="D46:F46"/>
    <mergeCell ref="K8:K9"/>
    <mergeCell ref="B49:C49"/>
    <mergeCell ref="D49:F49"/>
    <mergeCell ref="G49:J49"/>
    <mergeCell ref="K49:M49"/>
    <mergeCell ref="L8:L9"/>
    <mergeCell ref="B8:C9"/>
  </mergeCells>
  <printOptions/>
  <pageMargins left="0.74" right="0.2" top="0.31" bottom="0.2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MAI_PHUONG</dc:creator>
  <cp:keywords/>
  <dc:description/>
  <cp:lastModifiedBy>DKMH09</cp:lastModifiedBy>
  <cp:lastPrinted>2012-07-17T05:53:53Z</cp:lastPrinted>
  <dcterms:created xsi:type="dcterms:W3CDTF">2008-09-16T06:49:04Z</dcterms:created>
  <dcterms:modified xsi:type="dcterms:W3CDTF">2012-08-08T10:03:52Z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_dlc_DocId">
    <vt:lpwstr>AJVNCJQTK6FV-128-64</vt:lpwstr>
  </property>
  <property fmtid="{D5CDD505-2E9C-101B-9397-08002B2CF9AE}" pid="5" name="_dlc_DocIdItemGuid">
    <vt:lpwstr>da9ac37d-a809-4aec-b43d-77e8a88feb7b</vt:lpwstr>
  </property>
  <property fmtid="{D5CDD505-2E9C-101B-9397-08002B2CF9AE}" pid="6" name="_dlc_DocIdUrl">
    <vt:lpwstr>http://webadmin.ou.edu.vn/ktkt/_layouts/DocIdRedir.aspx?ID=AJVNCJQTK6FV-128-64, AJVNCJQTK6FV-128-64</vt:lpwstr>
  </property>
</Properties>
</file>