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ông việc Sang\KIET\phieu giao viec\2022-2023\"/>
    </mc:Choice>
  </mc:AlternateContent>
  <xr:revisionPtr revIDLastSave="0" documentId="13_ncr:1_{0DA59BAC-C867-4D75-AF33-45D20269B05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LĐ, NV 2022-2023" sheetId="1" r:id="rId1"/>
    <sheet name="KQ" sheetId="2" state="hidden" r:id="rId2"/>
  </sheets>
  <externalReferences>
    <externalReference r:id="rId3"/>
  </externalReferences>
  <definedNames>
    <definedName name="_xlnm._FilterDatabase" localSheetId="1" hidden="1">KQ!$A$8:$IN$501</definedName>
    <definedName name="_xlnm._FilterDatabase" localSheetId="0" hidden="1">'LĐ, NV 2022-2023'!$A$6:$G$24</definedName>
    <definedName name="bậc1">'[1]Ngach bac luong'!$E$2</definedName>
    <definedName name="bậc2ngạch01.002">'[1]Ngach bac luong'!$F$4</definedName>
    <definedName name="bậc2ngạch01.003">'[1]Ngach bac luong'!$F$8</definedName>
    <definedName name="bậc2ngạch15.110">'[1]Ngach bac luong'!$F$7</definedName>
    <definedName name="bậc2ngạch15.111">'[1]Ngach bac luong'!$F$8</definedName>
    <definedName name="bậc3ngạch01.003">'[1]Ngach bac luong'!$G$8</definedName>
    <definedName name="bậc3ngạch15.110">'[1]Ngach bac luong'!$G$7</definedName>
    <definedName name="bậc3ngạch15.111">'[1]Ngach bac luong'!$G$8</definedName>
    <definedName name="bậc4ngạch01.003">'[1]Ngach bac luong'!$H$8</definedName>
    <definedName name="bậc4ngạch15.111">'[1]Ngach bac luong'!$H$8</definedName>
    <definedName name="bậc5ngạch01.003">'[1]Ngach bac luong'!$I$8</definedName>
    <definedName name="bậc5ngạch15.110">'[1]Ngach bac luong'!$I$7</definedName>
    <definedName name="bậc5ngạch15.111">'[1]Ngach bac luong'!$I$8</definedName>
    <definedName name="bậc6ngạch01.002">'[1]Ngach bac luong'!$J$4</definedName>
    <definedName name="bậc6ngạch01.003">'[1]Ngach bac luong'!$J$8</definedName>
    <definedName name="bậc6ngạch01.010">'[1]Ngach bac luong'!$J$28</definedName>
    <definedName name="bậc6ngạch15.110">'[1]Ngach bac luong'!$J$7</definedName>
    <definedName name="bậc6ngạch15.111">'[1]Ngach bac luong'!$J$8</definedName>
    <definedName name="bậc7ngạch01.003">'[1]Ngach bac luong'!$K$8</definedName>
    <definedName name="bậc8ngạch01.003">'[1]Ngach bac luong'!$L$8</definedName>
    <definedName name="bậc8ngạch15.110">'[1]Ngach bac luong'!$L$7</definedName>
    <definedName name="bậc8ngạch15.111">'[1]Ngach bac luong'!$L$8</definedName>
    <definedName name="bậc9ngạch01.003">'[1]Ngach bac luong'!$M$8</definedName>
    <definedName name="bậc9ngạch15.111">'[1]Ngach bac luong'!$M$8</definedName>
    <definedName name="_xlnm.Print_Titles" localSheetId="1">KQ!$1:$8</definedName>
    <definedName name="_xlnm.Print_Titles" localSheetId="0">'LĐ, NV 2022-2023'!$5:$6</definedName>
  </definedNames>
  <calcPr calcId="181029"/>
</workbook>
</file>

<file path=xl/calcChain.xml><?xml version="1.0" encoding="utf-8"?>
<calcChain xmlns="http://schemas.openxmlformats.org/spreadsheetml/2006/main">
  <c r="A24" i="1" l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8" i="1" l="1"/>
  <c r="F501" i="2" l="1"/>
  <c r="E501" i="2"/>
  <c r="D501" i="2"/>
  <c r="A500" i="2"/>
  <c r="A499" i="2"/>
  <c r="A497" i="2"/>
  <c r="A495" i="2"/>
  <c r="A494" i="2"/>
  <c r="B492" i="2"/>
  <c r="A492" i="2"/>
  <c r="B491" i="2"/>
  <c r="A491" i="2"/>
  <c r="A489" i="2"/>
  <c r="A487" i="2"/>
  <c r="A486" i="2"/>
  <c r="A485" i="2"/>
  <c r="A483" i="2"/>
  <c r="A482" i="2"/>
  <c r="A481" i="2"/>
  <c r="A480" i="2"/>
  <c r="A479" i="2"/>
  <c r="A478" i="2"/>
  <c r="A477" i="2"/>
  <c r="A476" i="2"/>
  <c r="A475" i="2"/>
  <c r="A474" i="2"/>
  <c r="A473" i="2"/>
  <c r="G472" i="2"/>
  <c r="B471" i="2"/>
  <c r="A471" i="2"/>
  <c r="B470" i="2"/>
  <c r="A470" i="2"/>
  <c r="B469" i="2"/>
  <c r="A469" i="2"/>
  <c r="B468" i="2"/>
  <c r="A468" i="2"/>
  <c r="G467" i="2"/>
  <c r="B466" i="2"/>
  <c r="A466" i="2"/>
  <c r="B465" i="2"/>
  <c r="A465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G434" i="2"/>
  <c r="B433" i="2"/>
  <c r="A433" i="2"/>
  <c r="B432" i="2"/>
  <c r="A432" i="2"/>
  <c r="B431" i="2"/>
  <c r="A431" i="2"/>
  <c r="B430" i="2"/>
  <c r="A430" i="2"/>
  <c r="G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G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G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G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G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G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G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G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G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G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G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G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G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G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G153" i="2"/>
  <c r="B152" i="2"/>
  <c r="A152" i="2"/>
  <c r="B151" i="2"/>
  <c r="A151" i="2"/>
  <c r="B150" i="2"/>
  <c r="A150" i="2"/>
  <c r="B149" i="2"/>
  <c r="A149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G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G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G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G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G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G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G60" i="2"/>
  <c r="B59" i="2"/>
  <c r="A59" i="2"/>
  <c r="B58" i="2"/>
  <c r="A58" i="2"/>
  <c r="B57" i="2"/>
  <c r="A57" i="2"/>
  <c r="B56" i="2"/>
  <c r="A56" i="2"/>
  <c r="G55" i="2"/>
  <c r="A54" i="2"/>
  <c r="A53" i="2"/>
  <c r="A51" i="2"/>
  <c r="B49" i="2"/>
  <c r="A49" i="2"/>
  <c r="B48" i="2"/>
  <c r="A48" i="2"/>
  <c r="B47" i="2"/>
  <c r="A47" i="2"/>
  <c r="B46" i="2"/>
  <c r="A46" i="2"/>
  <c r="B45" i="2"/>
  <c r="A45" i="2"/>
  <c r="G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G17" i="2"/>
  <c r="A16" i="2"/>
  <c r="A14" i="2"/>
  <c r="A13" i="2"/>
  <c r="A12" i="2"/>
  <c r="B10" i="2"/>
  <c r="A10" i="2"/>
</calcChain>
</file>

<file path=xl/sharedStrings.xml><?xml version="1.0" encoding="utf-8"?>
<sst xmlns="http://schemas.openxmlformats.org/spreadsheetml/2006/main" count="1526" uniqueCount="534">
  <si>
    <t>TT</t>
  </si>
  <si>
    <t>TT ĐV</t>
  </si>
  <si>
    <t>HỌ TÊN</t>
  </si>
  <si>
    <t>Võ Thanh Hải</t>
  </si>
  <si>
    <t>Trịnh Trung Dũng</t>
  </si>
  <si>
    <t>Trình Quốc Trung</t>
  </si>
  <si>
    <t>Nguyễn Giang Châu</t>
  </si>
  <si>
    <t>Trịnh Thị Thanh Hải</t>
  </si>
  <si>
    <t>Trần Trung Kiệt</t>
  </si>
  <si>
    <t>Nguyễn Thị Mộng Tuyền</t>
  </si>
  <si>
    <t>Trần Duy Mỹ</t>
  </si>
  <si>
    <t>Nguyễn Tri Quỳnh Nga</t>
  </si>
  <si>
    <t>Nguyễn Cao Tùng</t>
  </si>
  <si>
    <t>Huỳnh Minh Quang</t>
  </si>
  <si>
    <t>Nguyễn Thị Diệu Linh</t>
  </si>
  <si>
    <t>Lê Phúc Loan</t>
  </si>
  <si>
    <t>Vũ Bích Ngọc</t>
  </si>
  <si>
    <t>Võ Thị Hồng Tuyết</t>
  </si>
  <si>
    <t>Tô Oai Hùng</t>
  </si>
  <si>
    <t>Võ Thị Kim Anh</t>
  </si>
  <si>
    <t>Nguyễn Thị Mai Trang</t>
  </si>
  <si>
    <t>Lê Viết Tuấn</t>
  </si>
  <si>
    <t>Nguyễn Thị Trâm Anh</t>
  </si>
  <si>
    <t>Hồ Quang Khải</t>
  </si>
  <si>
    <t>Dương Hữu Thành</t>
  </si>
  <si>
    <t>Lưu Quang Phương</t>
  </si>
  <si>
    <t>Lê Hồng Thái</t>
  </si>
  <si>
    <t>Nguyễn Thị Phương Trang</t>
  </si>
  <si>
    <t>Nguyễn Trọng Phước</t>
  </si>
  <si>
    <t>Nguyễn Bảo Thành</t>
  </si>
  <si>
    <t>Nguyễn Phú Cường</t>
  </si>
  <si>
    <t>Trần Thanh Danh</t>
  </si>
  <si>
    <t>Nguyễn Trọng Nghĩa</t>
  </si>
  <si>
    <t>Võ Nguyễn Phú Huân</t>
  </si>
  <si>
    <t>Phan Vũ Phương</t>
  </si>
  <si>
    <t>Võ Quang Tường</t>
  </si>
  <si>
    <t>Trần Trung Dũng</t>
  </si>
  <si>
    <t>Đỗ Hoàng Hải</t>
  </si>
  <si>
    <t>Đồng Tâm Võ Thanh Sơn</t>
  </si>
  <si>
    <t>Trần Thúc Tài</t>
  </si>
  <si>
    <t>Trần Thị Nguyên Cát</t>
  </si>
  <si>
    <t>Trương Kim Phượng</t>
  </si>
  <si>
    <t>Lao Đức Thuận</t>
  </si>
  <si>
    <t>Nguyễn Ngọc Bảo Châu</t>
  </si>
  <si>
    <t>Nguyễn Thị Lệ Thủy</t>
  </si>
  <si>
    <t>Nguyễn Minh Hoàng</t>
  </si>
  <si>
    <t>Dương Nhật Linh</t>
  </si>
  <si>
    <t>Nguyễn Văn Minh</t>
  </si>
  <si>
    <t>Lý Thị Minh Hiền</t>
  </si>
  <si>
    <t>Đỗ Thị Kim Chi</t>
  </si>
  <si>
    <t>Trần Thái Hà</t>
  </si>
  <si>
    <t>Nguyễn Trần Đông Phương</t>
  </si>
  <si>
    <t>Tạ Đăng Khoa</t>
  </si>
  <si>
    <t>Như Xuân Thiện Chân</t>
  </si>
  <si>
    <t>Nguyễn Thanh Mai</t>
  </si>
  <si>
    <t>Nguyễn Thị Phương Khanh</t>
  </si>
  <si>
    <t>Nguyễn Ngọc Thanh</t>
  </si>
  <si>
    <t>Nguyễn Trần Cẩm Linh</t>
  </si>
  <si>
    <t>Nguyễn Ngọc Đan Thanh</t>
  </si>
  <si>
    <t>Lê Thị Ngọc Tú</t>
  </si>
  <si>
    <t>Ngô Thị Phương Anh</t>
  </si>
  <si>
    <t>Huỳnh Hạnh Phúc</t>
  </si>
  <si>
    <t>Nguyễn Quang Vinh</t>
  </si>
  <si>
    <t>Huỳnh Kim Tôn</t>
  </si>
  <si>
    <t>Nguyễn Thị Minh Mẫn</t>
  </si>
  <si>
    <t>Trần Kiêm Việt Thắng</t>
  </si>
  <si>
    <t>Cao Minh Trí</t>
  </si>
  <si>
    <t>Đoàn Thị Thanh Thúy</t>
  </si>
  <si>
    <t>Trần Tuấn Anh</t>
  </si>
  <si>
    <t>Vũ Thanh Hiếu</t>
  </si>
  <si>
    <t>Trương Mỹ Diễm</t>
  </si>
  <si>
    <t>Hà Thị Thùy Dương</t>
  </si>
  <si>
    <t>Nguyễn Thế Khải</t>
  </si>
  <si>
    <t>Thái Thanh Tuấn</t>
  </si>
  <si>
    <t>Nguyễn Thị Thủy</t>
  </si>
  <si>
    <t>Nguyễn Nhựt Quang</t>
  </si>
  <si>
    <t>Phan Thị Thanh Huyền</t>
  </si>
  <si>
    <t>Nguyễn Đình Kim</t>
  </si>
  <si>
    <t>Nguyễn Thị Bích Phượng</t>
  </si>
  <si>
    <t>Nguyễn Thành Long</t>
  </si>
  <si>
    <t>Phan Ngọc Thùy Như</t>
  </si>
  <si>
    <t>Trần Thế Sao</t>
  </si>
  <si>
    <t>Võ Minh Long</t>
  </si>
  <si>
    <t>Vũ Hữu Thành</t>
  </si>
  <si>
    <t>Phan Thị Minh Huệ</t>
  </si>
  <si>
    <t>Nguyễn Như Ánh</t>
  </si>
  <si>
    <t>Trịnh Doanh Doanh</t>
  </si>
  <si>
    <t>Ngô Thành Trung</t>
  </si>
  <si>
    <t>Dương Quỳnh Nga</t>
  </si>
  <si>
    <t>Phạm Thu Hương</t>
  </si>
  <si>
    <t>Nguyễn Thị Phương Thanh</t>
  </si>
  <si>
    <t>Võ Tấn Bảo</t>
  </si>
  <si>
    <t>Huỳnh Thái Bảo</t>
  </si>
  <si>
    <t>Phan Hồng Hạnh</t>
  </si>
  <si>
    <t>Phan Ngọc Tấn</t>
  </si>
  <si>
    <t>Nguyễn Lê Tiểu Tiên</t>
  </si>
  <si>
    <t>Phạm Hoàng Thạch</t>
  </si>
  <si>
    <t>Trần Hoàng Trúc Linh</t>
  </si>
  <si>
    <t>Nguyễn Đặng Phương Hiền</t>
  </si>
  <si>
    <t>Nguyễn Lê Ngọc Hoàn</t>
  </si>
  <si>
    <t>Chung Thúy An</t>
  </si>
  <si>
    <t>Nguyễn Quốc Việt</t>
  </si>
  <si>
    <t>Ngô Hoàng Điệp</t>
  </si>
  <si>
    <t>Trần Tuyết Thanh</t>
  </si>
  <si>
    <t>Lê Thị Thanh Xuân</t>
  </si>
  <si>
    <t>Đinh Thị Thu Hiền</t>
  </si>
  <si>
    <t>Nguyễn Hoàng Phi Nam</t>
  </si>
  <si>
    <t>Hoàng Huy Cường</t>
  </si>
  <si>
    <t>Vũ Quốc Thông</t>
  </si>
  <si>
    <t>Nguyễn Thị Ngọc Điệp</t>
  </si>
  <si>
    <t>Nguyễn Thị Hồng Hạnh</t>
  </si>
  <si>
    <t>Phạm Minh Vương</t>
  </si>
  <si>
    <t>Lý Nguyễn Thu Ngọc</t>
  </si>
  <si>
    <t>Dương Trọng Nhân</t>
  </si>
  <si>
    <t>Phạm Thị Phương Thảo</t>
  </si>
  <si>
    <t>Trần Thị Vinh</t>
  </si>
  <si>
    <t>Trần Minh Ngọc</t>
  </si>
  <si>
    <t>Nguyễn Bảo Châu</t>
  </si>
  <si>
    <t>Hồ Thị Bích Nhơn</t>
  </si>
  <si>
    <t>Quan Minh Quốc Bình</t>
  </si>
  <si>
    <t>Phạm Thị Ngọc Sương</t>
  </si>
  <si>
    <t>Nguyễn Văn Sơn</t>
  </si>
  <si>
    <t>Bùi Anh Sơn</t>
  </si>
  <si>
    <t>Lê Công Tâm</t>
  </si>
  <si>
    <t>Lê Thị Kim Dung</t>
  </si>
  <si>
    <t>Võ Thị Ngọc Trinh</t>
  </si>
  <si>
    <t>Nguyễn Văn Dư</t>
  </si>
  <si>
    <t>Hồ Hữu Trí</t>
  </si>
  <si>
    <t>Nguyễn Thị Phúc Doang</t>
  </si>
  <si>
    <t>Nguyễn Đức Vinh</t>
  </si>
  <si>
    <t>Mai Hoàng Chương</t>
  </si>
  <si>
    <t>Hồ Quốc Tuấn</t>
  </si>
  <si>
    <t>Trần Thị Mai Phước</t>
  </si>
  <si>
    <t>Phạm Thanh Tú</t>
  </si>
  <si>
    <t>Trần Anh Thục Đoan</t>
  </si>
  <si>
    <t>Võ Công Nhị</t>
  </si>
  <si>
    <t>Nguyễn Tú</t>
  </si>
  <si>
    <t>Nguyễn Thanh Hùng</t>
  </si>
  <si>
    <t>Nguyễn Đình Sơn</t>
  </si>
  <si>
    <t>Nguyễn Thị Cát Tường</t>
  </si>
  <si>
    <t>Phạm Huy Tiến</t>
  </si>
  <si>
    <t>Bùi Ngọc Tuyền</t>
  </si>
  <si>
    <t>Võ Hưng Minh Hiền</t>
  </si>
  <si>
    <t>Lê Thị Hồng Nhung</t>
  </si>
  <si>
    <t>Nguyễn Thị Tâm</t>
  </si>
  <si>
    <t>Lương Thị Thu Hương</t>
  </si>
  <si>
    <t>Võ Minh Đức</t>
  </si>
  <si>
    <t>Nguyễn Huỳnh Anh Như</t>
  </si>
  <si>
    <t>Phan Đặng Hiếu Thuận</t>
  </si>
  <si>
    <t>Nguyễn Thị Thúy Nga</t>
  </si>
  <si>
    <t>Phạm Thị Kim Phượng</t>
  </si>
  <si>
    <t>Nguyễn Đăng Nghĩa</t>
  </si>
  <si>
    <t>Lê Quang Trực</t>
  </si>
  <si>
    <t>Lê Phương Thảo</t>
  </si>
  <si>
    <t>Bùi Đỗ Công Thành</t>
  </si>
  <si>
    <t>Nguyễn Thị Xuân Lan</t>
  </si>
  <si>
    <t>La Thị Thúy Hiền</t>
  </si>
  <si>
    <t>Phan Thị Thu Nga</t>
  </si>
  <si>
    <t>Nguyễn Thị Xuân Mai</t>
  </si>
  <si>
    <t>Huỳnh Công Minh Hùng</t>
  </si>
  <si>
    <t>Nguyễn Châu Bích Tuyền</t>
  </si>
  <si>
    <t>Phạm Minh Tú</t>
  </si>
  <si>
    <t>Đoàn Kim Khoa</t>
  </si>
  <si>
    <t>Mai Minh Tiến</t>
  </si>
  <si>
    <t>Trương Vỹ Quyền</t>
  </si>
  <si>
    <t>Trần Vũ Diễm Thúy</t>
  </si>
  <si>
    <t>Dương Đoàn Hoàng Trúc</t>
  </si>
  <si>
    <t>Trần Quang Huy</t>
  </si>
  <si>
    <t>Hồ Thị Trinh Anh</t>
  </si>
  <si>
    <t>Chu Vũ Như Nguyện</t>
  </si>
  <si>
    <t>Ngô Vũ Phong</t>
  </si>
  <si>
    <t>Nguyễn Kim Quý</t>
  </si>
  <si>
    <t>Đinh Thị Lệ Thu</t>
  </si>
  <si>
    <t>Nguyễn Trần Ái Duy</t>
  </si>
  <si>
    <t>Trần Minh Tuấn</t>
  </si>
  <si>
    <t>Nguyễn Như Ngân</t>
  </si>
  <si>
    <t>Doãn Thị Ngọc</t>
  </si>
  <si>
    <t>Huỳnh Minh Hiền</t>
  </si>
  <si>
    <t>Trần Thị Thanh Trà</t>
  </si>
  <si>
    <t>Nguyễn Thị Tâm Anh</t>
  </si>
  <si>
    <t>Đỗ Hồng Quân</t>
  </si>
  <si>
    <t>Đàng Năng Hòa</t>
  </si>
  <si>
    <t>Lê Minh Tiến</t>
  </si>
  <si>
    <t>Bùi Nhựt Phong</t>
  </si>
  <si>
    <t>Lý Quyết Tiến</t>
  </si>
  <si>
    <t>Phan Thị Mai Quyên</t>
  </si>
  <si>
    <t>Nguyễn Ly Lai</t>
  </si>
  <si>
    <t>Đặng Thị Quốc Anh Đào</t>
  </si>
  <si>
    <t>Tôn Nữ Ái Phương</t>
  </si>
  <si>
    <t>Nguyễn Thị Kim Yến</t>
  </si>
  <si>
    <t>HTXSNV</t>
  </si>
  <si>
    <t>CSTĐ</t>
  </si>
  <si>
    <t>HTNV</t>
  </si>
  <si>
    <t>Thi đua</t>
  </si>
  <si>
    <t>HTTNV</t>
  </si>
  <si>
    <t>LĐTT</t>
  </si>
  <si>
    <t>KHTNV</t>
  </si>
  <si>
    <t>BỘ GIÁO DỤC VÀ ĐÀO TẠO</t>
  </si>
  <si>
    <t>CỘNG HÒA XÃ HỘI CHỦ NGHĨA VIỆT NAM</t>
  </si>
  <si>
    <t>TRƯỜNG ĐẠI HỌC MỞ</t>
  </si>
  <si>
    <t>Độc lập - Tự do - Hạnh Phúc</t>
  </si>
  <si>
    <t>THÀNH PHỐ HỒ CHÍ MINH</t>
  </si>
  <si>
    <t>BẢNG TỔNG HỢP CÔNG VIỆC THỰC HIỆN TRONG NĂM HỌC
 VÀ KẾT QUẢ ĐÁNH GIÁ</t>
  </si>
  <si>
    <t>Đánh giá</t>
  </si>
  <si>
    <t>Ghi chú</t>
  </si>
  <si>
    <t>Hội đồng</t>
  </si>
  <si>
    <t>HỘI ĐỒNG TRƯỜNG</t>
  </si>
  <si>
    <t>Lê Thị Thanh Thu</t>
  </si>
  <si>
    <t>BAN GIÁM HIỆU</t>
  </si>
  <si>
    <t>Nguyễn Văn Phúc</t>
  </si>
  <si>
    <t>Vũ Hữu Đức</t>
  </si>
  <si>
    <t>Nguyễn Thành Nhân</t>
  </si>
  <si>
    <t>THƯ KÝ HIỆU TRƯỞNG</t>
  </si>
  <si>
    <t>Nguyễn Ngọc Thông</t>
  </si>
  <si>
    <t>PHÒNG  HÀNH CHÍNH - QUẢN TRỊ</t>
  </si>
  <si>
    <t>Nguyễn Hoàng Thịnh</t>
  </si>
  <si>
    <t>Đinh Uyên Phương</t>
  </si>
  <si>
    <t>Trần Thị Tuyết Trinh</t>
  </si>
  <si>
    <t>Phan Hải Đăng</t>
  </si>
  <si>
    <t>Đỗ Thanh Kim Vy</t>
  </si>
  <si>
    <t>Nguyễn Thị Hoàng Oanh</t>
  </si>
  <si>
    <t>Võ Thị Mỹ Lệ</t>
  </si>
  <si>
    <t>Vũ Yến Nhi</t>
  </si>
  <si>
    <t>Bùi Thanh Sơn</t>
  </si>
  <si>
    <t>Nguyễn Chí Phương</t>
  </si>
  <si>
    <t>Đỗ Đình Phương</t>
  </si>
  <si>
    <t>Nguyễn Hải Đăng</t>
  </si>
  <si>
    <t>Nguyễn Phương Thanh</t>
  </si>
  <si>
    <t>Nguyễn Duy Ngọc</t>
  </si>
  <si>
    <t>Lê Văn Tuấn</t>
  </si>
  <si>
    <t>Nguyễn Tấn Lực</t>
  </si>
  <si>
    <t>Lê Tấn Nẫm</t>
  </si>
  <si>
    <t>Lê Ngọc Quyền</t>
  </si>
  <si>
    <t>Trần Hoàng Phương</t>
  </si>
  <si>
    <t>Nguyễn Đức Tuệ</t>
  </si>
  <si>
    <t>Lê Văn Thuận</t>
  </si>
  <si>
    <t>Huỳnh Khương Thái</t>
  </si>
  <si>
    <t>Võ Lâm Sơn</t>
  </si>
  <si>
    <t>Trần Thị Ngọc Mai</t>
  </si>
  <si>
    <t>Hứa Thiện Ngữ</t>
  </si>
  <si>
    <t>Trương Thị Hạnh</t>
  </si>
  <si>
    <t>PHÒNG TỔ CHỨC - NHÂN SỰ</t>
  </si>
  <si>
    <t>Tống Hào Kiệt</t>
  </si>
  <si>
    <t>Dương Diễm Châu</t>
  </si>
  <si>
    <t>Đoàn Thị Mỹ Hằng</t>
  </si>
  <si>
    <t>Phan Ngọc Thanh Ngân</t>
  </si>
  <si>
    <t>Hồ Huỳnh Khánh Ngọc</t>
  </si>
  <si>
    <t>PHÒNG PHÁP CHẾ</t>
  </si>
  <si>
    <t>Nguyễn Phước Đạt</t>
  </si>
  <si>
    <t>TẠP CHÍ KHOA HỌC</t>
  </si>
  <si>
    <t>Nguyễn Thuấn</t>
  </si>
  <si>
    <t>Huỳnh Thị Kim Tuyết</t>
  </si>
  <si>
    <t>BAN HỌC LiỆU</t>
  </si>
  <si>
    <t>Huỳnh Đặng Bích Vy</t>
  </si>
  <si>
    <t>Đỗ Thị Hồng Nhung</t>
  </si>
  <si>
    <t>Nguyễn Ngọc Hoàng Lan</t>
  </si>
  <si>
    <t>Nguyễn Thị Bích Thủy</t>
  </si>
  <si>
    <t>PHÒNG CÔNG TÁC SINH VIÊN</t>
  </si>
  <si>
    <t>Nguyễn Lê Minh Long</t>
  </si>
  <si>
    <t>Nguyễn Ngọc Anh</t>
  </si>
  <si>
    <t>Hồ Thanh Sơn</t>
  </si>
  <si>
    <t>Nguyễn Phúc Bình</t>
  </si>
  <si>
    <t>Thái Hữu Phú</t>
  </si>
  <si>
    <t>Huỳnh Phượng Hy</t>
  </si>
  <si>
    <t>Lê Văn Long</t>
  </si>
  <si>
    <t>Đoàn Lê Nguyên</t>
  </si>
  <si>
    <t>BAN CƠ BẢN</t>
  </si>
  <si>
    <t>Tạ Thị Lan Anh</t>
  </si>
  <si>
    <t>Dương Thị Mai Phương</t>
  </si>
  <si>
    <t>A2</t>
  </si>
  <si>
    <t>A3</t>
  </si>
  <si>
    <t>B2</t>
  </si>
  <si>
    <t>Nguyễn Thị Giang</t>
  </si>
  <si>
    <t>Nguyễn Tiến Tâm</t>
  </si>
  <si>
    <t>PHÒNG QUẢN LÝ ĐÀO TẠO:</t>
  </si>
  <si>
    <t>Nguyễn Minh Hà</t>
  </si>
  <si>
    <t>Phùng Thị Kim Ngọc</t>
  </si>
  <si>
    <t>Trần Lê Trọng Phúc</t>
  </si>
  <si>
    <t>Lê Thị Vũ Anh</t>
  </si>
  <si>
    <t>Trần Thị Lệ Quyên</t>
  </si>
  <si>
    <t>Phan Thị Thu Phương</t>
  </si>
  <si>
    <t>Nguyễn Phương Anh</t>
  </si>
  <si>
    <t>Nguyễn Đăng Hiễn</t>
  </si>
  <si>
    <t>Phạm Minh Dzu</t>
  </si>
  <si>
    <t>Nguyễn Phi Hùng</t>
  </si>
  <si>
    <t>Nguyễn Thị Ngọc Loan</t>
  </si>
  <si>
    <t>Cao Thị Hà Phương</t>
  </si>
  <si>
    <t>Huỳnh Gia Xuyên</t>
  </si>
  <si>
    <t>Trần Chí Công</t>
  </si>
  <si>
    <t>Nguyễn Thành Khang</t>
  </si>
  <si>
    <t>Hồ Xuân Minh</t>
  </si>
  <si>
    <t>Trần Văn Phước</t>
  </si>
  <si>
    <t>Nguyễn Thiên Thảo</t>
  </si>
  <si>
    <t>Đỗ Thanh Văn</t>
  </si>
  <si>
    <t>KHOA ĐÀO TẠO ĐẶC BIỆT</t>
  </si>
  <si>
    <t>Vân Thị Hồng Loan</t>
  </si>
  <si>
    <t>Tô Thị Kim Hồng</t>
  </si>
  <si>
    <t>Trần Đức Toàn</t>
  </si>
  <si>
    <t>B1</t>
  </si>
  <si>
    <t>Lê Thị Thu Hà</t>
  </si>
  <si>
    <t>Bùi Thúy Phượng</t>
  </si>
  <si>
    <t>Nguyễn Lê Quỳnh Như</t>
  </si>
  <si>
    <t>Đỗ Hữu Đạt</t>
  </si>
  <si>
    <t>PHÒNG HỢP TÁC QUẢN LÝ KHOA HỌC:</t>
  </si>
  <si>
    <t>Lê Thái Thường Quân</t>
  </si>
  <si>
    <t>Nguyễn Lê Hoàng
 Thụy Tố Quyên</t>
  </si>
  <si>
    <t>Đào Vũ Bích Diễm</t>
  </si>
  <si>
    <t>Nguyễn Việt Thùy</t>
  </si>
  <si>
    <t>Phạm Ngọc Thạch</t>
  </si>
  <si>
    <t>Võ Thế Anh</t>
  </si>
  <si>
    <t>Công Chung Thủy</t>
  </si>
  <si>
    <t>PHÒNG TÀI CHÍNH - KẾ TOÁN</t>
  </si>
  <si>
    <t>Nguyễn Tấn Lượng</t>
  </si>
  <si>
    <t>Nguyễn Thị Phương Thảo</t>
  </si>
  <si>
    <t>Nguyễn Thị Tuyết Sương</t>
  </si>
  <si>
    <t>Võ Thị Mỹ Vân</t>
  </si>
  <si>
    <t>Nguyễn Thị Thanh Vân</t>
  </si>
  <si>
    <t>Hoàng Thị Nga</t>
  </si>
  <si>
    <t>Mạc Hoàng Luân</t>
  </si>
  <si>
    <t>Châu Hồng Điệp</t>
  </si>
  <si>
    <t>Nguyễn Thế Hùng</t>
  </si>
  <si>
    <t>Nguyễn Quốc Thắng</t>
  </si>
  <si>
    <t>Nguyễn Thị Lý</t>
  </si>
  <si>
    <t>Trần Thị Mộng Huyền</t>
  </si>
  <si>
    <t>Nguyễn Thị Thanh Huyền</t>
  </si>
  <si>
    <t>Trần Thùy Thảo Vy</t>
  </si>
  <si>
    <t>PHÒNG ĐẦU TƯ - XÂY DỰNG:</t>
  </si>
  <si>
    <t>Đỗ Sa Kỳ</t>
  </si>
  <si>
    <t>Lê Nguyễn Quốc Khang</t>
  </si>
  <si>
    <t>Lê Văn Bình</t>
  </si>
  <si>
    <t>Khúc Thị Kim Quyên</t>
  </si>
  <si>
    <t>Nguyễn Văn Thế Huy</t>
  </si>
  <si>
    <t>Trần Ngọc Minh Thư</t>
  </si>
  <si>
    <t>CƠ SỞ 2 LONG BÌNH</t>
  </si>
  <si>
    <t>Nguyễn Hoàng Nguyên</t>
  </si>
  <si>
    <t>Trần Hữu Phước</t>
  </si>
  <si>
    <t>Nguyễn Văn Sáng</t>
  </si>
  <si>
    <t>Đào Văn Cường</t>
  </si>
  <si>
    <t>CƠ SỞ 3 BÌNH DƯƠNG</t>
  </si>
  <si>
    <t>Bùi Văn Minh</t>
  </si>
  <si>
    <t>Võ Thị Ngọc Như</t>
  </si>
  <si>
    <t>Nguyễn Thị Thanh Ngân</t>
  </si>
  <si>
    <t>Trần Kim Chi</t>
  </si>
  <si>
    <t>Trần Ngọc Nhung</t>
  </si>
  <si>
    <t>Đặng Văn Thành</t>
  </si>
  <si>
    <t>Nguyễn Đức Thịnh</t>
  </si>
  <si>
    <t>Phan Quốc Tuấn</t>
  </si>
  <si>
    <t>CƠ SỞ 5 NINH HÒA</t>
  </si>
  <si>
    <t>Nguyễn Thành Công</t>
  </si>
  <si>
    <t>Hà Xuân Thảo</t>
  </si>
  <si>
    <t>Lê Thanh Tân</t>
  </si>
  <si>
    <t>Nguyễn Châu An</t>
  </si>
  <si>
    <t>Hồ Văn Tùng</t>
  </si>
  <si>
    <t>Nguyễn Hùng</t>
  </si>
  <si>
    <t>THƯ VIỆN:</t>
  </si>
  <si>
    <t>Đỗ Kim Đoàn</t>
  </si>
  <si>
    <t>Trần Thị Thu Hằng</t>
  </si>
  <si>
    <t>Âu Thị Cẩm Linh</t>
  </si>
  <si>
    <t>Võ Ngọc Tấn Trung</t>
  </si>
  <si>
    <t>Hồ Thị Thảo</t>
  </si>
  <si>
    <t>Lê Minh Triết</t>
  </si>
  <si>
    <t>Lê Anh Tú</t>
  </si>
  <si>
    <t>Nguyễn Quốc Thuận</t>
  </si>
  <si>
    <t>Nguyễn Thị Thanh</t>
  </si>
  <si>
    <t>Nguyễn Thị Mỹ</t>
  </si>
  <si>
    <t>Trịnh Thành Đông</t>
  </si>
  <si>
    <t>Phạm Ngọc Trinh</t>
  </si>
  <si>
    <t>Nguyễn Thanh Phong</t>
  </si>
  <si>
    <t>Hoàng Thị Thùy Nhiên</t>
  </si>
  <si>
    <t>PHÒNG KHẢO THÍ VÀ KIỂM ĐỊNH CHẤT LƯỢNG</t>
  </si>
  <si>
    <t>Ninh Xuân Hương</t>
  </si>
  <si>
    <t>Nguyễn Thị Kim Cúc</t>
  </si>
  <si>
    <t>Lê Thị Kiều Hạnh</t>
  </si>
  <si>
    <t>Đỗ Thị Mỹ Hạnh</t>
  </si>
  <si>
    <t>Hà Thị Tuyến</t>
  </si>
  <si>
    <t>Nguyễn Thanh Hải</t>
  </si>
  <si>
    <t>Nguyễn Thị Hồng Thủy</t>
  </si>
  <si>
    <t>Trần Đại Ngân</t>
  </si>
  <si>
    <t>Nguyễn Tấn Lợi</t>
  </si>
  <si>
    <t>Thái Chí Biền</t>
  </si>
  <si>
    <t>Huỳnh Thị Ngọc Phú</t>
  </si>
  <si>
    <t>Hoàng Thị Ngọc Nga</t>
  </si>
  <si>
    <t>Nguyễn Duy Bảo</t>
  </si>
  <si>
    <t>Biện Chứng Học</t>
  </si>
  <si>
    <t>KHOA CÔNG NGHỆ THÔNG TIN:</t>
  </si>
  <si>
    <t>Lê Xuân Trường</t>
  </si>
  <si>
    <t>Phạm Hùng Cẩm Huyên Anh</t>
  </si>
  <si>
    <t>Đỗ Đại Dương</t>
  </si>
  <si>
    <t>KHOA XÂY DỰNG VÀ ĐIỆN:</t>
  </si>
  <si>
    <t>A1</t>
  </si>
  <si>
    <t>Hoàng Thị Dung</t>
  </si>
  <si>
    <t>Nguyễn Khắc Quân</t>
  </si>
  <si>
    <t>Tô Phan Tấn Sỹ</t>
  </si>
  <si>
    <t>B3</t>
  </si>
  <si>
    <t>KHOA CÔNG NGHỆ SINH HỌC</t>
  </si>
  <si>
    <t>Bùi Thị Mỹ Hồng</t>
  </si>
  <si>
    <t>Lê Huyền Ái Thúy</t>
  </si>
  <si>
    <t>Nguyễn Văn Hưng</t>
  </si>
  <si>
    <t>Nguyễn Hoàng Minh</t>
  </si>
  <si>
    <t>Hồ Bảo Thùy Quyên</t>
  </si>
  <si>
    <t>Ko thấy em xếp loại</t>
  </si>
  <si>
    <t>KHOA QUẢN TRỊ KINH DOANH</t>
  </si>
  <si>
    <t>Trịnh Thùy Anh</t>
  </si>
  <si>
    <t>Võ Thị Thu Thủy</t>
  </si>
  <si>
    <t>Hồ Trọng Tín</t>
  </si>
  <si>
    <t>Lê Phan Anh Vũ</t>
  </si>
  <si>
    <t>KHOA LUẬT</t>
  </si>
  <si>
    <t>Dư Ngọc Bích</t>
  </si>
  <si>
    <t>Ngô Đôn Uy</t>
  </si>
  <si>
    <t>Nguyễn Đăng Long</t>
  </si>
  <si>
    <t>KHOA KINH TẾ VÀ QuẢN LÝ CÔNG</t>
  </si>
  <si>
    <t>Đặng Văn Thanh</t>
  </si>
  <si>
    <t>Phạm Đình Long</t>
  </si>
  <si>
    <t>Hồ Thanh Trúc</t>
  </si>
  <si>
    <t>Nguyễn Thành Hóa</t>
  </si>
  <si>
    <t>KHOA NGOẠI NGỮ</t>
  </si>
  <si>
    <t>Nguyễn Thúy Nga</t>
  </si>
  <si>
    <t>Tô Quốc Minh Huân</t>
  </si>
  <si>
    <t>Nguyễn Minh Tú</t>
  </si>
  <si>
    <t>Nguyễn Thị Mộng Thúy</t>
  </si>
  <si>
    <t>KHOA XÃ HỘI HỌC VÀ CÔNG TÁC XÃ HỘI:</t>
  </si>
  <si>
    <t>Hà Minh Trí</t>
  </si>
  <si>
    <t>Lâm Thị Ánh Quyên</t>
  </si>
  <si>
    <t>Nguyễn Thái Linh</t>
  </si>
  <si>
    <t>KHOA TÀI CHÍNH  NGÂN HÀNG</t>
  </si>
  <si>
    <t>Nguyễn Minh Kiều</t>
  </si>
  <si>
    <t>Phạm Hà</t>
  </si>
  <si>
    <t>Võ Hồ Khánh Vinh</t>
  </si>
  <si>
    <t>Trần Thị Phương Lan</t>
  </si>
  <si>
    <t>Nguyễn Minh Thơ</t>
  </si>
  <si>
    <t>KHOA KẾ TOÁN - KIỂM TOÁN</t>
  </si>
  <si>
    <t>Hồ Hữu Thụy</t>
  </si>
  <si>
    <t>Nguyễn Diễm Kiều</t>
  </si>
  <si>
    <t>Phan Hoàng Phúc</t>
  </si>
  <si>
    <t>KHOA ĐÀO TẠO SAU ĐẠI HỌC</t>
  </si>
  <si>
    <t>Lý Duy Trung</t>
  </si>
  <si>
    <t>Nguyễn Thị Thúy Loan</t>
  </si>
  <si>
    <t>Trần Thị Việt Hà</t>
  </si>
  <si>
    <t>Hồ Thị Bảo Uyên</t>
  </si>
  <si>
    <t>Phạm Thị Hồng Anh</t>
  </si>
  <si>
    <t>Trần Hữu Tài</t>
  </si>
  <si>
    <t>Trần Thị Hồng Hậu</t>
  </si>
  <si>
    <t>TRUNG TÂM ĐÀO TẠO TRỰC TUYẾN</t>
  </si>
  <si>
    <t>Phan Thị Ngọc Thanh</t>
  </si>
  <si>
    <t>Nguyễn Thủy Quyên</t>
  </si>
  <si>
    <t>Đặng Thị Thảo Ly</t>
  </si>
  <si>
    <t>Nguyễn Thùy Liên</t>
  </si>
  <si>
    <t>TRUNG TÂM ĐÀO TẠO TỪ XA</t>
  </si>
  <si>
    <t>Nguyễn Kim Phước</t>
  </si>
  <si>
    <t>Nguyễn Thị Anh Thảo</t>
  </si>
  <si>
    <t>Hứa Văn Đức</t>
  </si>
  <si>
    <t>Huỳnh Nguyễn Tuyết Quyên</t>
  </si>
  <si>
    <t>Âu Anh Thông</t>
  </si>
  <si>
    <t>Trần Quỳnh Châu</t>
  </si>
  <si>
    <t>Phạm Viết Luật</t>
  </si>
  <si>
    <t>Lê Xuân Sinh</t>
  </si>
  <si>
    <t>Nguyễn Lê Khang</t>
  </si>
  <si>
    <t>Lê Hồng Thi</t>
  </si>
  <si>
    <t>Nguyễn Văn Vẹn</t>
  </si>
  <si>
    <t>Nguyễn Thị Thanh Thủy</t>
  </si>
  <si>
    <t>Nguyễn Thị Thanh Hồng</t>
  </si>
  <si>
    <t>Nguyễn Thị Quỳnh Trang</t>
  </si>
  <si>
    <t>Nguyễn Đức An</t>
  </si>
  <si>
    <t>Dương Thanh Sang</t>
  </si>
  <si>
    <t>Trần Thị Hoa</t>
  </si>
  <si>
    <t>Lê Quỳnh Trâm</t>
  </si>
  <si>
    <t>Lê Thành Phương</t>
  </si>
  <si>
    <t>Nguyễn Tiến Hoàn</t>
  </si>
  <si>
    <t>Mạc Thị Ngọc Mỹ</t>
  </si>
  <si>
    <t>Nguyễn Quang Thái</t>
  </si>
  <si>
    <t>Phùng Hoàng Việt Quốc</t>
  </si>
  <si>
    <t>Phạm Vinh Quang</t>
  </si>
  <si>
    <t>Nguyễn Nhật Quang</t>
  </si>
  <si>
    <t>Nguyễn Hoàng Vũ</t>
  </si>
  <si>
    <t>Võ Thị Hồng Nhung</t>
  </si>
  <si>
    <t>Dương Văn Nhường</t>
  </si>
  <si>
    <t>Nguyễn Thị Bình</t>
  </si>
  <si>
    <t>PHÒNG THANH TRA</t>
  </si>
  <si>
    <t>Nguyễn Thị Thu Thủy</t>
  </si>
  <si>
    <t>Nguyễn Văn Thành</t>
  </si>
  <si>
    <t>TRUNG TÂM NGHIÊN CỨU PHÁT TRIỂN</t>
  </si>
  <si>
    <t>Lê Khoa Nguyên</t>
  </si>
  <si>
    <t>Lê Hồ Phong Linh</t>
  </si>
  <si>
    <t>Lương Duy Quang</t>
  </si>
  <si>
    <t>Đinh Kim Phúc</t>
  </si>
  <si>
    <t>TRUNG TÂM QuẢN LÝ HỆ THỐNG TIN</t>
  </si>
  <si>
    <t>Trần Hữu Nhân</t>
  </si>
  <si>
    <t>Nguyễn Ngọc Hải Đăng</t>
  </si>
  <si>
    <t>Hồ Anh Chương</t>
  </si>
  <si>
    <t>Hồ Công Thanh Hải</t>
  </si>
  <si>
    <t>Nguyễn Huỳnh Hải Viễn</t>
  </si>
  <si>
    <t>Lê Anh Minh</t>
  </si>
  <si>
    <t>Vũ Văn Hưng</t>
  </si>
  <si>
    <t>Nguyễn Quang Trình</t>
  </si>
  <si>
    <t>Nguyễn Thái Hoàng Anh</t>
  </si>
  <si>
    <t>TRUNG TÂM BỒI DƯỠNG NGHIỆP VỤ</t>
  </si>
  <si>
    <t>Đỗ Ngọc Sơn</t>
  </si>
  <si>
    <t>Nguyễn Văn Bân</t>
  </si>
  <si>
    <t>Nguyễn Thị Ngọc Trinh</t>
  </si>
  <si>
    <t>TRUNG TÂM ĐTNH VÀ NGOẠI NGỮ - TIN HỌC</t>
  </si>
  <si>
    <t>Hà Minh Đức</t>
  </si>
  <si>
    <t>TRẠM Y TẾ</t>
  </si>
  <si>
    <t>Nguyễn Thị Bình(Bs)</t>
  </si>
  <si>
    <t>Lê Thục Thiềm</t>
  </si>
  <si>
    <t>VĂN PHÒNG ĐẢNG Ủy</t>
  </si>
  <si>
    <t>Tống Hồng Lam</t>
  </si>
  <si>
    <t>Phạm Thiên Thanh Thủy</t>
  </si>
  <si>
    <t>VĂN PHÒNG CÔNG ĐOÀN</t>
  </si>
  <si>
    <t>Hồ Minh Nhiên</t>
  </si>
  <si>
    <t>VĂN PHÒNG ĐOÀN THANH NIÊN</t>
  </si>
  <si>
    <t>Trần Văn Trí</t>
  </si>
  <si>
    <t>Nguyễn Thị Thùy Trang</t>
  </si>
  <si>
    <t>1) Tên đơn vị</t>
  </si>
  <si>
    <t>Nguyễn Văn A</t>
  </si>
  <si>
    <t>Nguyễn Văn B</t>
  </si>
  <si>
    <t>Nguyễn Văn C</t>
  </si>
  <si>
    <t>Nguyễn Văn D</t>
  </si>
  <si>
    <t>…</t>
  </si>
  <si>
    <t>Tên công việc</t>
  </si>
  <si>
    <t>Tên sản phẩm đầu ra</t>
  </si>
  <si>
    <t>Kết quả thực hiện trong năm</t>
  </si>
  <si>
    <t>Tiêu chí đánh giá</t>
  </si>
  <si>
    <t xml:space="preserve">- Hợp đồng được gia hạn đúng thời hạn
- Không để sai sót khi soạn thảo hợp đồng </t>
  </si>
  <si>
    <t>Chức vụ</t>
  </si>
  <si>
    <t>Chuyên viên</t>
  </si>
  <si>
    <t>Tổ chức triển khai chương trình tập huấn cho viên chức và người lao động trong trường</t>
  </si>
  <si>
    <t>Các chương trình tập huấn được triển khai</t>
  </si>
  <si>
    <t>10 chương trình/năm</t>
  </si>
  <si>
    <t>Chương trình tập huấn được tổ chức đúng kế hoạch đào tạo - bồi dưỡng trong năm học</t>
  </si>
  <si>
    <t>Theo dõi việc gia hạn hợp đồng làm việc và hợp đồng lao đồng đối với viên chức và người lao động trong Trường</t>
  </si>
  <si>
    <t>Hợp đồng làm việc, Hợp đồng lao động hoặc thông báo chấm dứt hợp đồng</t>
  </si>
  <si>
    <t>Các trường hợp hết hạn hợp đồng được giải quyết</t>
  </si>
  <si>
    <t>Tổng hợp giao việc Lãnh đạo, Nhân viên năm học 2022-2023</t>
  </si>
  <si>
    <t>Lãnh đạo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</si>
</sst>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  <charset val="163"/>
    </font>
    <font>
      <sz val="9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9"/>
      <color theme="1"/>
      <name val="Times New Roman"/>
      <family val="1"/>
    </font>
    <font>
      <b/>
      <sz val="15"/>
      <name val="Times New Roman"/>
      <family val="1"/>
      <charset val="163"/>
    </font>
    <font>
      <b/>
      <u/>
      <sz val="11"/>
      <name val="Times New Roman"/>
      <family val="1"/>
    </font>
    <font>
      <sz val="11"/>
      <name val="VNI-Times"/>
    </font>
    <font>
      <b/>
      <sz val="11"/>
      <name val="VNI-Times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1"/>
      <color rgb="FFFF0000"/>
      <name val="VNI-Times"/>
    </font>
    <font>
      <sz val="9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69">
    <xf numFmtId="0" fontId="0" fillId="0" borderId="0" xfId="0"/>
    <xf numFmtId="0" fontId="5" fillId="2" borderId="0" xfId="0" applyFont="1" applyFill="1"/>
    <xf numFmtId="14" fontId="6" fillId="0" borderId="0" xfId="3" applyNumberFormat="1" applyFont="1" applyAlignment="1">
      <alignment vertical="center"/>
    </xf>
    <xf numFmtId="14" fontId="6" fillId="0" borderId="0" xfId="3" applyNumberFormat="1" applyFont="1" applyAlignment="1">
      <alignment vertical="center" wrapText="1"/>
    </xf>
    <xf numFmtId="14" fontId="6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9" fillId="0" borderId="0" xfId="3" applyFont="1"/>
    <xf numFmtId="14" fontId="10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4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4" fillId="0" borderId="0" xfId="3"/>
    <xf numFmtId="0" fontId="15" fillId="0" borderId="0" xfId="3" applyFont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4" borderId="4" xfId="1" applyFont="1" applyFill="1" applyBorder="1"/>
    <xf numFmtId="0" fontId="2" fillId="4" borderId="2" xfId="1" applyFont="1" applyFill="1" applyBorder="1"/>
    <xf numFmtId="0" fontId="3" fillId="5" borderId="9" xfId="1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left" vertical="center"/>
    </xf>
    <xf numFmtId="0" fontId="16" fillId="6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/>
    <xf numFmtId="0" fontId="3" fillId="0" borderId="12" xfId="1" applyFont="1" applyBorder="1" applyAlignment="1"/>
    <xf numFmtId="0" fontId="3" fillId="0" borderId="9" xfId="1" applyFont="1" applyBorder="1" applyAlignment="1"/>
    <xf numFmtId="0" fontId="3" fillId="5" borderId="5" xfId="1" applyFont="1" applyFill="1" applyBorder="1" applyAlignment="1"/>
    <xf numFmtId="0" fontId="16" fillId="6" borderId="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3" fillId="5" borderId="13" xfId="1" applyFont="1" applyFill="1" applyBorder="1" applyAlignment="1"/>
    <xf numFmtId="0" fontId="3" fillId="0" borderId="12" xfId="1" applyFont="1" applyFill="1" applyBorder="1" applyAlignment="1"/>
    <xf numFmtId="0" fontId="3" fillId="0" borderId="9" xfId="1" applyFont="1" applyFill="1" applyBorder="1" applyAlignment="1"/>
    <xf numFmtId="0" fontId="3" fillId="5" borderId="12" xfId="1" applyFont="1" applyFill="1" applyBorder="1" applyAlignment="1"/>
    <xf numFmtId="0" fontId="16" fillId="6" borderId="2" xfId="1" applyFont="1" applyFill="1" applyBorder="1" applyAlignment="1">
      <alignment horizontal="center" vertical="center"/>
    </xf>
    <xf numFmtId="0" fontId="17" fillId="0" borderId="0" xfId="1" applyFont="1" applyFill="1" applyBorder="1" applyAlignment="1"/>
    <xf numFmtId="0" fontId="17" fillId="0" borderId="14" xfId="1" applyFont="1" applyBorder="1" applyAlignment="1"/>
    <xf numFmtId="0" fontId="17" fillId="0" borderId="13" xfId="1" applyFont="1" applyBorder="1" applyAlignment="1"/>
    <xf numFmtId="0" fontId="18" fillId="6" borderId="9" xfId="1" applyFont="1" applyFill="1" applyBorder="1" applyAlignment="1">
      <alignment horizontal="center"/>
    </xf>
    <xf numFmtId="0" fontId="3" fillId="5" borderId="15" xfId="1" applyFont="1" applyFill="1" applyBorder="1" applyAlignment="1"/>
    <xf numFmtId="0" fontId="3" fillId="0" borderId="11" xfId="1" applyFont="1" applyFill="1" applyBorder="1" applyAlignment="1"/>
    <xf numFmtId="0" fontId="3" fillId="0" borderId="10" xfId="1" applyFont="1" applyFill="1" applyBorder="1" applyAlignment="1"/>
    <xf numFmtId="0" fontId="3" fillId="5" borderId="10" xfId="1" applyFont="1" applyFill="1" applyBorder="1" applyAlignment="1"/>
    <xf numFmtId="0" fontId="3" fillId="5" borderId="14" xfId="1" applyFont="1" applyFill="1" applyBorder="1" applyAlignment="1"/>
    <xf numFmtId="0" fontId="3" fillId="5" borderId="16" xfId="1" applyFont="1" applyFill="1" applyBorder="1" applyAlignment="1"/>
    <xf numFmtId="0" fontId="3" fillId="5" borderId="11" xfId="1" applyFont="1" applyFill="1" applyBorder="1" applyAlignment="1"/>
    <xf numFmtId="0" fontId="2" fillId="6" borderId="9" xfId="1" applyFont="1" applyFill="1" applyBorder="1" applyAlignment="1">
      <alignment horizontal="center"/>
    </xf>
    <xf numFmtId="0" fontId="3" fillId="0" borderId="13" xfId="1" applyFont="1" applyBorder="1" applyAlignment="1"/>
    <xf numFmtId="0" fontId="14" fillId="0" borderId="2" xfId="3" applyFont="1" applyBorder="1" applyAlignment="1">
      <alignment horizontal="center" vertical="center"/>
    </xf>
    <xf numFmtId="0" fontId="19" fillId="0" borderId="0" xfId="3" applyFont="1" applyAlignment="1"/>
    <xf numFmtId="0" fontId="3" fillId="0" borderId="14" xfId="1" applyFont="1" applyFill="1" applyBorder="1" applyAlignment="1"/>
    <xf numFmtId="0" fontId="3" fillId="0" borderId="13" xfId="1" applyFont="1" applyFill="1" applyBorder="1" applyAlignment="1"/>
    <xf numFmtId="0" fontId="3" fillId="5" borderId="17" xfId="1" applyFont="1" applyFill="1" applyBorder="1" applyAlignment="1"/>
    <xf numFmtId="0" fontId="3" fillId="0" borderId="14" xfId="1" applyFont="1" applyBorder="1" applyAlignment="1"/>
    <xf numFmtId="0" fontId="20" fillId="3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/>
    <xf numFmtId="0" fontId="3" fillId="0" borderId="1" xfId="1" applyFont="1" applyFill="1" applyBorder="1" applyAlignment="1"/>
    <xf numFmtId="0" fontId="3" fillId="5" borderId="1" xfId="1" applyFont="1" applyFill="1" applyBorder="1" applyAlignment="1"/>
    <xf numFmtId="0" fontId="3" fillId="6" borderId="2" xfId="1" applyFont="1" applyFill="1" applyBorder="1" applyAlignment="1">
      <alignment horizontal="center" vertical="center"/>
    </xf>
    <xf numFmtId="0" fontId="3" fillId="0" borderId="15" xfId="1" applyFont="1" applyBorder="1" applyAlignment="1"/>
    <xf numFmtId="0" fontId="3" fillId="0" borderId="10" xfId="1" applyFont="1" applyBorder="1" applyAlignment="1"/>
    <xf numFmtId="0" fontId="17" fillId="0" borderId="12" xfId="1" applyFont="1" applyBorder="1" applyAlignment="1"/>
    <xf numFmtId="0" fontId="17" fillId="0" borderId="9" xfId="1" applyFont="1" applyBorder="1" applyAlignment="1"/>
    <xf numFmtId="0" fontId="17" fillId="0" borderId="15" xfId="1" applyFont="1" applyBorder="1" applyAlignment="1"/>
    <xf numFmtId="0" fontId="17" fillId="0" borderId="10" xfId="1" applyFont="1" applyBorder="1" applyAlignment="1"/>
    <xf numFmtId="0" fontId="3" fillId="0" borderId="16" xfId="1" applyFont="1" applyBorder="1" applyAlignment="1"/>
    <xf numFmtId="0" fontId="17" fillId="5" borderId="13" xfId="1" applyFont="1" applyFill="1" applyBorder="1" applyAlignment="1"/>
    <xf numFmtId="0" fontId="17" fillId="0" borderId="16" xfId="1" applyFont="1" applyBorder="1" applyAlignment="1"/>
    <xf numFmtId="0" fontId="17" fillId="0" borderId="11" xfId="1" applyFont="1" applyBorder="1" applyAlignment="1"/>
    <xf numFmtId="0" fontId="17" fillId="5" borderId="9" xfId="1" applyFont="1" applyFill="1" applyBorder="1" applyAlignment="1"/>
    <xf numFmtId="0" fontId="17" fillId="5" borderId="12" xfId="1" applyFont="1" applyFill="1" applyBorder="1" applyAlignment="1"/>
    <xf numFmtId="0" fontId="20" fillId="0" borderId="2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left" vertical="center"/>
    </xf>
    <xf numFmtId="0" fontId="17" fillId="0" borderId="10" xfId="1" applyFont="1" applyFill="1" applyBorder="1" applyAlignment="1"/>
    <xf numFmtId="0" fontId="17" fillId="0" borderId="9" xfId="1" applyFont="1" applyFill="1" applyBorder="1" applyAlignment="1"/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5" xfId="1" applyFont="1" applyFill="1" applyBorder="1" applyAlignment="1"/>
    <xf numFmtId="0" fontId="2" fillId="6" borderId="13" xfId="1" applyFont="1" applyFill="1" applyBorder="1" applyAlignment="1">
      <alignment horizontal="center"/>
    </xf>
    <xf numFmtId="0" fontId="3" fillId="4" borderId="9" xfId="1" applyFont="1" applyFill="1" applyBorder="1" applyAlignment="1"/>
    <xf numFmtId="0" fontId="3" fillId="4" borderId="12" xfId="1" applyFont="1" applyFill="1" applyBorder="1" applyAlignment="1"/>
    <xf numFmtId="0" fontId="3" fillId="0" borderId="11" xfId="1" applyFont="1" applyBorder="1" applyAlignment="1"/>
    <xf numFmtId="0" fontId="17" fillId="5" borderId="11" xfId="1" applyFont="1" applyFill="1" applyBorder="1" applyAlignment="1"/>
    <xf numFmtId="0" fontId="17" fillId="5" borderId="10" xfId="1" applyFont="1" applyFill="1" applyBorder="1" applyAlignment="1"/>
    <xf numFmtId="0" fontId="17" fillId="0" borderId="12" xfId="1" applyFont="1" applyFill="1" applyBorder="1" applyAlignment="1"/>
    <xf numFmtId="0" fontId="17" fillId="5" borderId="14" xfId="1" applyFont="1" applyFill="1" applyBorder="1" applyAlignment="1"/>
    <xf numFmtId="0" fontId="17" fillId="0" borderId="13" xfId="1" applyFont="1" applyFill="1" applyBorder="1" applyAlignment="1"/>
    <xf numFmtId="0" fontId="17" fillId="0" borderId="14" xfId="1" applyFont="1" applyFill="1" applyBorder="1" applyAlignment="1"/>
    <xf numFmtId="0" fontId="21" fillId="5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/>
    </xf>
    <xf numFmtId="0" fontId="23" fillId="0" borderId="0" xfId="1" applyFont="1" applyFill="1" applyBorder="1" applyAlignment="1"/>
    <xf numFmtId="0" fontId="23" fillId="0" borderId="14" xfId="1" applyFont="1" applyBorder="1" applyAlignment="1"/>
    <xf numFmtId="0" fontId="23" fillId="0" borderId="13" xfId="1" applyFont="1" applyBorder="1" applyAlignment="1"/>
    <xf numFmtId="0" fontId="23" fillId="0" borderId="13" xfId="1" applyFont="1" applyFill="1" applyBorder="1" applyAlignment="1"/>
    <xf numFmtId="0" fontId="23" fillId="5" borderId="9" xfId="1" applyFont="1" applyFill="1" applyBorder="1" applyAlignment="1"/>
    <xf numFmtId="0" fontId="17" fillId="5" borderId="15" xfId="1" applyFont="1" applyFill="1" applyBorder="1" applyAlignment="1"/>
    <xf numFmtId="0" fontId="17" fillId="5" borderId="16" xfId="1" applyFont="1" applyFill="1" applyBorder="1" applyAlignment="1"/>
    <xf numFmtId="0" fontId="24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8" fillId="6" borderId="13" xfId="1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15" xfId="1" applyFont="1" applyFill="1" applyBorder="1" applyAlignment="1"/>
    <xf numFmtId="0" fontId="16" fillId="6" borderId="6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/>
    </xf>
    <xf numFmtId="0" fontId="3" fillId="0" borderId="16" xfId="1" applyFont="1" applyFill="1" applyBorder="1" applyAlignment="1"/>
    <xf numFmtId="0" fontId="2" fillId="4" borderId="2" xfId="1" applyFont="1" applyFill="1" applyBorder="1" applyAlignment="1">
      <alignment horizontal="center" wrapText="1"/>
    </xf>
    <xf numFmtId="0" fontId="3" fillId="0" borderId="0" xfId="1" applyFont="1" applyAlignment="1"/>
    <xf numFmtId="164" fontId="3" fillId="0" borderId="0" xfId="2" applyNumberFormat="1" applyFont="1" applyFill="1" applyBorder="1" applyAlignme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/>
    <xf numFmtId="0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43" fontId="11" fillId="0" borderId="0" xfId="2" applyFont="1" applyBorder="1" applyAlignment="1">
      <alignment vertical="center" wrapText="1"/>
    </xf>
    <xf numFmtId="43" fontId="11" fillId="0" borderId="0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2" xfId="1" quotePrefix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" fillId="0" borderId="2" xfId="1" quotePrefix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5" fillId="0" borderId="0" xfId="3" applyFont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0</xdr:row>
      <xdr:rowOff>67235</xdr:rowOff>
    </xdr:from>
    <xdr:to>
      <xdr:col>1</xdr:col>
      <xdr:colOff>1277472</xdr:colOff>
      <xdr:row>1</xdr:row>
      <xdr:rowOff>156882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2206" y="67235"/>
          <a:ext cx="1232648" cy="2801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BIỂU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MẪU 3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2</xdr:col>
      <xdr:colOff>733425</xdr:colOff>
      <xdr:row>3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7037AC5-6B32-4AEB-B447-40ED406459CD}"/>
            </a:ext>
          </a:extLst>
        </xdr:cNvPr>
        <xdr:cNvCxnSpPr/>
      </xdr:nvCxnSpPr>
      <xdr:spPr>
        <a:xfrm flipV="1">
          <a:off x="428625" y="581025"/>
          <a:ext cx="962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82EC527-30F9-4B9B-BF81-FD52C8CA88BB}"/>
            </a:ext>
          </a:extLst>
        </xdr:cNvPr>
        <xdr:cNvCxnSpPr/>
      </xdr:nvCxnSpPr>
      <xdr:spPr>
        <a:xfrm flipV="1">
          <a:off x="3152775" y="352425"/>
          <a:ext cx="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940129</xdr:colOff>
      <xdr:row>2</xdr:row>
      <xdr:rowOff>0</xdr:rowOff>
    </xdr:from>
    <xdr:to>
      <xdr:col>5</xdr:col>
      <xdr:colOff>1138051</xdr:colOff>
      <xdr:row>2</xdr:row>
      <xdr:rowOff>12370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500D549-078B-4520-8B95-3300A046E952}"/>
            </a:ext>
          </a:extLst>
        </xdr:cNvPr>
        <xdr:cNvCxnSpPr/>
      </xdr:nvCxnSpPr>
      <xdr:spPr>
        <a:xfrm flipV="1">
          <a:off x="4092904" y="352425"/>
          <a:ext cx="1588572" cy="12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&#7928;%20H&#7856;NG\L&#432;&#417;ng%20-%20PCTNNG\Di&#7877;n%20bi&#7871;n%20l&#432;&#417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ương"/>
      <sheetName val="LBL"/>
      <sheetName val="Số năm CTGD"/>
      <sheetName val="Nghỉ việc"/>
      <sheetName val="Ngach bac luong"/>
      <sheetName val="Luong toi thieu"/>
      <sheetName val="Ngạch CĐ"/>
      <sheetName val="Chuyển ngạch"/>
      <sheetName val="Sheet1"/>
    </sheetNames>
    <sheetDataSet>
      <sheetData sheetId="0">
        <row r="5">
          <cell r="C5" t="str">
            <v>NGUYỄN VĂN PHÚC</v>
          </cell>
        </row>
      </sheetData>
      <sheetData sheetId="1"/>
      <sheetData sheetId="2"/>
      <sheetData sheetId="3">
        <row r="102">
          <cell r="C102" t="str">
            <v>NGUYỄN TẤN BÌNH</v>
          </cell>
        </row>
      </sheetData>
      <sheetData sheetId="4">
        <row r="2">
          <cell r="E2" t="str">
            <v>Baäc 1</v>
          </cell>
        </row>
        <row r="4">
          <cell r="F4">
            <v>4.74</v>
          </cell>
          <cell r="J4">
            <v>6.1</v>
          </cell>
        </row>
        <row r="7">
          <cell r="F7">
            <v>4.74</v>
          </cell>
          <cell r="G7">
            <v>5.08</v>
          </cell>
          <cell r="I7">
            <v>5.76</v>
          </cell>
          <cell r="J7">
            <v>6.1</v>
          </cell>
          <cell r="L7">
            <v>6.78</v>
          </cell>
        </row>
        <row r="8">
          <cell r="F8">
            <v>2.67</v>
          </cell>
          <cell r="G8">
            <v>3</v>
          </cell>
          <cell r="H8">
            <v>3.33</v>
          </cell>
          <cell r="I8">
            <v>3.66</v>
          </cell>
          <cell r="J8">
            <v>3.99</v>
          </cell>
          <cell r="K8">
            <v>4.32</v>
          </cell>
          <cell r="L8">
            <v>4.6500000000000004</v>
          </cell>
          <cell r="M8">
            <v>4.9800000000000004</v>
          </cell>
        </row>
        <row r="28">
          <cell r="J28">
            <v>2.95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24"/>
  <sheetViews>
    <sheetView tabSelected="1" zoomScale="85" zoomScaleNormal="85" workbookViewId="0">
      <pane xSplit="2" ySplit="6" topLeftCell="C7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ColWidth="9.140625" defaultRowHeight="15" x14ac:dyDescent="0.25"/>
  <cols>
    <col min="1" max="1" width="5.140625" style="148" customWidth="1"/>
    <col min="2" max="3" width="26.28515625" style="148" customWidth="1"/>
    <col min="4" max="4" width="41.28515625" style="150" customWidth="1"/>
    <col min="5" max="5" width="32.42578125" style="151" customWidth="1"/>
    <col min="6" max="6" width="36.140625" style="151" customWidth="1"/>
    <col min="7" max="7" width="34.5703125" style="151" customWidth="1"/>
    <col min="8" max="16384" width="9.140625" style="148"/>
  </cols>
  <sheetData>
    <row r="5" spans="1:7" ht="28.5" customHeight="1" x14ac:dyDescent="0.25">
      <c r="A5" s="164" t="s">
        <v>0</v>
      </c>
      <c r="B5" s="164" t="s">
        <v>2</v>
      </c>
      <c r="C5" s="162" t="s">
        <v>523</v>
      </c>
      <c r="D5" s="161" t="s">
        <v>532</v>
      </c>
      <c r="E5" s="161"/>
      <c r="F5" s="161"/>
      <c r="G5" s="161"/>
    </row>
    <row r="6" spans="1:7" ht="21.75" customHeight="1" x14ac:dyDescent="0.25">
      <c r="A6" s="164"/>
      <c r="B6" s="164"/>
      <c r="C6" s="163"/>
      <c r="D6" s="152" t="s">
        <v>518</v>
      </c>
      <c r="E6" s="152" t="s">
        <v>519</v>
      </c>
      <c r="F6" s="152" t="s">
        <v>520</v>
      </c>
      <c r="G6" s="152" t="s">
        <v>521</v>
      </c>
    </row>
    <row r="7" spans="1:7" s="1" customFormat="1" x14ac:dyDescent="0.25">
      <c r="A7" s="146" t="s">
        <v>512</v>
      </c>
      <c r="B7" s="147"/>
      <c r="C7" s="147"/>
      <c r="D7" s="147"/>
      <c r="E7" s="147"/>
      <c r="F7" s="147"/>
      <c r="G7" s="147"/>
    </row>
    <row r="8" spans="1:7" ht="60" x14ac:dyDescent="0.25">
      <c r="A8" s="158">
        <f>COUNTA($B$8:$B8)</f>
        <v>1</v>
      </c>
      <c r="B8" s="155" t="s">
        <v>513</v>
      </c>
      <c r="C8" s="155" t="s">
        <v>533</v>
      </c>
      <c r="D8" s="38" t="s">
        <v>529</v>
      </c>
      <c r="E8" s="38" t="s">
        <v>530</v>
      </c>
      <c r="F8" s="38" t="s">
        <v>531</v>
      </c>
      <c r="G8" s="149" t="s">
        <v>522</v>
      </c>
    </row>
    <row r="9" spans="1:7" ht="45" x14ac:dyDescent="0.25">
      <c r="A9" s="159"/>
      <c r="B9" s="156"/>
      <c r="C9" s="156"/>
      <c r="D9" s="153" t="s">
        <v>525</v>
      </c>
      <c r="E9" s="153" t="s">
        <v>526</v>
      </c>
      <c r="F9" s="153" t="s">
        <v>527</v>
      </c>
      <c r="G9" s="154" t="s">
        <v>528</v>
      </c>
    </row>
    <row r="10" spans="1:7" x14ac:dyDescent="0.25">
      <c r="A10" s="160"/>
      <c r="B10" s="157"/>
      <c r="C10" s="157"/>
      <c r="D10" s="38" t="s">
        <v>517</v>
      </c>
      <c r="E10" s="38" t="s">
        <v>517</v>
      </c>
      <c r="F10" s="38" t="s">
        <v>517</v>
      </c>
      <c r="G10" s="38" t="s">
        <v>517</v>
      </c>
    </row>
    <row r="11" spans="1:7" x14ac:dyDescent="0.25">
      <c r="A11" s="93">
        <f>COUNTA($B$8:$B11)</f>
        <v>2</v>
      </c>
      <c r="B11" s="45" t="s">
        <v>514</v>
      </c>
      <c r="C11" s="45" t="s">
        <v>524</v>
      </c>
      <c r="D11" s="38"/>
      <c r="E11" s="38"/>
      <c r="F11" s="38"/>
      <c r="G11" s="38"/>
    </row>
    <row r="12" spans="1:7" x14ac:dyDescent="0.25">
      <c r="A12" s="93">
        <f>COUNTA($B$8:$B12)</f>
        <v>3</v>
      </c>
      <c r="B12" s="45" t="s">
        <v>515</v>
      </c>
      <c r="C12" s="45"/>
      <c r="D12" s="38"/>
      <c r="E12" s="38"/>
      <c r="F12" s="38"/>
      <c r="G12" s="38"/>
    </row>
    <row r="13" spans="1:7" x14ac:dyDescent="0.25">
      <c r="A13" s="93">
        <f>COUNTA($B$8:$B13)</f>
        <v>4</v>
      </c>
      <c r="B13" s="45" t="s">
        <v>516</v>
      </c>
      <c r="C13" s="45"/>
      <c r="D13" s="38"/>
      <c r="E13" s="38"/>
      <c r="F13" s="38"/>
      <c r="G13" s="38"/>
    </row>
    <row r="14" spans="1:7" x14ac:dyDescent="0.25">
      <c r="A14" s="93">
        <f>COUNTA($B$8:$B14)</f>
        <v>5</v>
      </c>
      <c r="B14" s="38" t="s">
        <v>517</v>
      </c>
      <c r="C14" s="38"/>
      <c r="D14" s="38"/>
      <c r="E14" s="38"/>
      <c r="F14" s="38"/>
      <c r="G14" s="38"/>
    </row>
    <row r="15" spans="1:7" x14ac:dyDescent="0.25">
      <c r="A15" s="93">
        <f>COUNTA($B$8:$B15)</f>
        <v>6</v>
      </c>
      <c r="B15" s="38" t="s">
        <v>517</v>
      </c>
      <c r="C15" s="38"/>
      <c r="D15" s="38"/>
      <c r="E15" s="38"/>
      <c r="F15" s="38"/>
      <c r="G15" s="38"/>
    </row>
    <row r="16" spans="1:7" x14ac:dyDescent="0.25">
      <c r="A16" s="93">
        <f>COUNTA($B$8:$B16)</f>
        <v>7</v>
      </c>
      <c r="B16" s="38" t="s">
        <v>517</v>
      </c>
      <c r="C16" s="38"/>
      <c r="D16" s="38"/>
      <c r="E16" s="38"/>
      <c r="F16" s="38"/>
      <c r="G16" s="38"/>
    </row>
    <row r="17" spans="1:7" x14ac:dyDescent="0.25">
      <c r="A17" s="93">
        <f>COUNTA($B$8:$B17)</f>
        <v>8</v>
      </c>
      <c r="B17" s="38" t="s">
        <v>517</v>
      </c>
      <c r="C17" s="38"/>
      <c r="D17" s="38"/>
      <c r="E17" s="38"/>
      <c r="F17" s="38"/>
      <c r="G17" s="38"/>
    </row>
    <row r="18" spans="1:7" x14ac:dyDescent="0.25">
      <c r="A18" s="93">
        <f>COUNTA($B$8:$B18)</f>
        <v>9</v>
      </c>
      <c r="B18" s="38" t="s">
        <v>517</v>
      </c>
      <c r="C18" s="38"/>
      <c r="D18" s="38"/>
      <c r="E18" s="38"/>
      <c r="F18" s="38"/>
      <c r="G18" s="38"/>
    </row>
    <row r="19" spans="1:7" x14ac:dyDescent="0.25">
      <c r="A19" s="93">
        <f>COUNTA($B$8:$B19)</f>
        <v>10</v>
      </c>
      <c r="B19" s="38" t="s">
        <v>517</v>
      </c>
      <c r="C19" s="38"/>
      <c r="D19" s="38"/>
      <c r="E19" s="38"/>
      <c r="F19" s="38"/>
      <c r="G19" s="38"/>
    </row>
    <row r="20" spans="1:7" x14ac:dyDescent="0.25">
      <c r="A20" s="93">
        <f>COUNTA($B$8:$B20)</f>
        <v>11</v>
      </c>
      <c r="B20" s="38" t="s">
        <v>517</v>
      </c>
      <c r="C20" s="38"/>
      <c r="D20" s="38"/>
      <c r="E20" s="38"/>
      <c r="F20" s="38"/>
      <c r="G20" s="38"/>
    </row>
    <row r="21" spans="1:7" x14ac:dyDescent="0.25">
      <c r="A21" s="93">
        <f>COUNTA($B$8:$B21)</f>
        <v>12</v>
      </c>
      <c r="B21" s="38" t="s">
        <v>517</v>
      </c>
      <c r="C21" s="38"/>
      <c r="D21" s="38"/>
      <c r="E21" s="38"/>
      <c r="F21" s="38"/>
      <c r="G21" s="38"/>
    </row>
    <row r="22" spans="1:7" x14ac:dyDescent="0.25">
      <c r="A22" s="93">
        <f>COUNTA($B$8:$B22)</f>
        <v>13</v>
      </c>
      <c r="B22" s="38" t="s">
        <v>517</v>
      </c>
      <c r="C22" s="38"/>
      <c r="D22" s="38"/>
      <c r="E22" s="38"/>
      <c r="F22" s="38"/>
      <c r="G22" s="38"/>
    </row>
    <row r="23" spans="1:7" x14ac:dyDescent="0.25">
      <c r="A23" s="93">
        <f>COUNTA($B$8:$B23)</f>
        <v>14</v>
      </c>
      <c r="B23" s="38" t="s">
        <v>517</v>
      </c>
      <c r="C23" s="38"/>
      <c r="D23" s="38"/>
      <c r="E23" s="145"/>
      <c r="F23" s="145"/>
      <c r="G23" s="145"/>
    </row>
    <row r="24" spans="1:7" x14ac:dyDescent="0.25">
      <c r="A24" s="93">
        <f>COUNTA($B$8:$B24)</f>
        <v>15</v>
      </c>
      <c r="B24" s="38" t="s">
        <v>517</v>
      </c>
      <c r="C24" s="38"/>
      <c r="D24" s="38"/>
      <c r="E24" s="149"/>
      <c r="F24" s="38"/>
      <c r="G24" s="38"/>
    </row>
  </sheetData>
  <autoFilter ref="A6:G24" xr:uid="{00000000-0009-0000-0000-000000000000}"/>
  <mergeCells count="7">
    <mergeCell ref="B8:B10"/>
    <mergeCell ref="A8:A10"/>
    <mergeCell ref="D5:G5"/>
    <mergeCell ref="C5:C6"/>
    <mergeCell ref="C8:C10"/>
    <mergeCell ref="A5:A6"/>
    <mergeCell ref="B5:B6"/>
  </mergeCells>
  <printOptions horizontalCentered="1"/>
  <pageMargins left="0.42" right="0.25" top="0.37" bottom="0.75" header="0.3" footer="0.3"/>
  <pageSetup paperSize="9" scale="47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5"/>
  <sheetViews>
    <sheetView topLeftCell="A49" zoomScale="77" zoomScaleNormal="77" workbookViewId="0">
      <selection activeCell="E14" sqref="E14"/>
    </sheetView>
  </sheetViews>
  <sheetFormatPr defaultColWidth="9.140625" defaultRowHeight="5.65" customHeight="1" x14ac:dyDescent="0.2"/>
  <cols>
    <col min="1" max="1" width="5.140625" style="132" customWidth="1"/>
    <col min="2" max="2" width="4.7109375" style="132" customWidth="1"/>
    <col min="3" max="3" width="27" style="133" customWidth="1"/>
    <col min="4" max="4" width="10.42578125" style="138" customWidth="1"/>
    <col min="5" max="5" width="20.85546875" style="139" customWidth="1"/>
    <col min="6" max="6" width="18.42578125" style="139" customWidth="1"/>
    <col min="7" max="7" width="12.85546875" style="133" customWidth="1"/>
    <col min="8" max="47" width="9.140625" style="135"/>
    <col min="48" max="16384" width="9.140625" style="136"/>
  </cols>
  <sheetData>
    <row r="1" spans="1:248" s="6" customFormat="1" ht="12.75" customHeight="1" x14ac:dyDescent="0.25">
      <c r="A1" s="2" t="s">
        <v>197</v>
      </c>
      <c r="B1" s="2"/>
      <c r="C1" s="3"/>
      <c r="D1" s="4"/>
      <c r="E1" s="165" t="s">
        <v>198</v>
      </c>
      <c r="F1" s="165"/>
      <c r="G1" s="165"/>
      <c r="H1" s="5"/>
      <c r="I1" s="5"/>
      <c r="J1" s="5"/>
    </row>
    <row r="2" spans="1:248" s="6" customFormat="1" ht="15" customHeight="1" x14ac:dyDescent="0.25">
      <c r="A2" s="7" t="s">
        <v>199</v>
      </c>
      <c r="B2" s="8"/>
      <c r="C2" s="9"/>
      <c r="D2" s="10"/>
      <c r="E2" s="165" t="s">
        <v>200</v>
      </c>
      <c r="F2" s="165"/>
      <c r="G2" s="165"/>
      <c r="H2" s="5"/>
      <c r="I2" s="5"/>
    </row>
    <row r="3" spans="1:248" s="6" customFormat="1" ht="15" customHeight="1" x14ac:dyDescent="0.2">
      <c r="A3" s="11" t="s">
        <v>201</v>
      </c>
      <c r="B3" s="8"/>
      <c r="C3" s="9"/>
      <c r="D3" s="10"/>
      <c r="E3" s="12"/>
      <c r="F3" s="12"/>
      <c r="G3" s="9"/>
    </row>
    <row r="4" spans="1:248" s="18" customFormat="1" ht="17.25" customHeight="1" x14ac:dyDescent="0.25">
      <c r="A4" s="13"/>
      <c r="B4" s="14"/>
      <c r="C4" s="15"/>
      <c r="D4" s="16"/>
      <c r="E4" s="17"/>
      <c r="F4" s="17"/>
      <c r="G4" s="15"/>
    </row>
    <row r="5" spans="1:248" s="18" customFormat="1" ht="45" customHeight="1" x14ac:dyDescent="0.25">
      <c r="A5" s="166" t="s">
        <v>202</v>
      </c>
      <c r="B5" s="166"/>
      <c r="C5" s="166"/>
      <c r="D5" s="166"/>
      <c r="E5" s="166"/>
      <c r="F5" s="166"/>
      <c r="G5" s="166"/>
      <c r="H5" s="19"/>
      <c r="I5" s="19"/>
      <c r="J5" s="19"/>
      <c r="K5" s="19"/>
    </row>
    <row r="6" spans="1:248" s="18" customFormat="1" ht="18.75" customHeight="1" x14ac:dyDescent="0.25">
      <c r="A6" s="167"/>
      <c r="B6" s="167"/>
      <c r="C6" s="167"/>
      <c r="D6" s="167"/>
      <c r="E6" s="167"/>
      <c r="F6" s="167"/>
      <c r="G6" s="167"/>
      <c r="H6" s="19"/>
      <c r="I6" s="19"/>
      <c r="J6" s="19"/>
      <c r="K6" s="19"/>
    </row>
    <row r="7" spans="1:248" s="24" customFormat="1" ht="24.75" customHeight="1" x14ac:dyDescent="0.25">
      <c r="A7" s="162" t="s">
        <v>0</v>
      </c>
      <c r="B7" s="162" t="s">
        <v>1</v>
      </c>
      <c r="C7" s="162" t="s">
        <v>2</v>
      </c>
      <c r="D7" s="162"/>
      <c r="E7" s="20" t="s">
        <v>203</v>
      </c>
      <c r="F7" s="20" t="s">
        <v>193</v>
      </c>
      <c r="G7" s="164" t="s">
        <v>204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248" s="26" customFormat="1" ht="24.75" customHeight="1" x14ac:dyDescent="0.2">
      <c r="A8" s="168"/>
      <c r="B8" s="168"/>
      <c r="C8" s="168"/>
      <c r="D8" s="163"/>
      <c r="E8" s="25" t="s">
        <v>205</v>
      </c>
      <c r="F8" s="25" t="s">
        <v>205</v>
      </c>
      <c r="G8" s="16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8" s="24" customFormat="1" ht="21" customHeight="1" x14ac:dyDescent="0.25">
      <c r="A9" s="27" t="s">
        <v>206</v>
      </c>
      <c r="B9" s="28"/>
      <c r="C9" s="29"/>
      <c r="D9" s="29"/>
      <c r="E9" s="28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8" s="42" customFormat="1" ht="18" customHeight="1" x14ac:dyDescent="0.25">
      <c r="A10" s="34">
        <f>IF(C10&lt;&gt;" ",COUNTA(C$10:$C10)," ")</f>
        <v>1</v>
      </c>
      <c r="B10" s="34">
        <f>IF(C10&lt;&gt;" ",COUNTA($C$10:C10)," ")</f>
        <v>1</v>
      </c>
      <c r="C10" s="35" t="s">
        <v>207</v>
      </c>
      <c r="D10" s="36"/>
      <c r="E10" s="37" t="s">
        <v>190</v>
      </c>
      <c r="F10" s="37" t="s">
        <v>191</v>
      </c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</row>
    <row r="11" spans="1:248" s="24" customFormat="1" ht="18" customHeight="1" x14ac:dyDescent="0.25">
      <c r="A11" s="43" t="s">
        <v>208</v>
      </c>
      <c r="B11" s="43"/>
      <c r="C11" s="29"/>
      <c r="D11" s="29"/>
      <c r="E11" s="28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</row>
    <row r="12" spans="1:248" s="47" customFormat="1" ht="18" customHeight="1" x14ac:dyDescent="0.25">
      <c r="A12" s="44">
        <f>IF(C12&lt;&gt;" ",COUNTA(C$10:$C12)," ")</f>
        <v>2</v>
      </c>
      <c r="B12" s="44">
        <v>1</v>
      </c>
      <c r="C12" s="38" t="s">
        <v>209</v>
      </c>
      <c r="D12" s="45"/>
      <c r="E12" s="46" t="s">
        <v>190</v>
      </c>
      <c r="F12" s="46" t="s">
        <v>191</v>
      </c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4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</row>
    <row r="13" spans="1:248" s="42" customFormat="1" ht="18" customHeight="1" x14ac:dyDescent="0.25">
      <c r="A13" s="44">
        <f>IF(C13&lt;&gt;" ",COUNTA(C$10:$C13)," ")</f>
        <v>3</v>
      </c>
      <c r="B13" s="44">
        <v>2</v>
      </c>
      <c r="C13" s="38" t="s">
        <v>210</v>
      </c>
      <c r="D13" s="45"/>
      <c r="E13" s="46" t="s">
        <v>190</v>
      </c>
      <c r="F13" s="46" t="s">
        <v>191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8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8" s="26" customFormat="1" ht="18" customHeight="1" x14ac:dyDescent="0.25">
      <c r="A14" s="44">
        <f>IF(C14&lt;&gt;" ",COUNTA(C$10:$C14)," ")</f>
        <v>4</v>
      </c>
      <c r="B14" s="44">
        <v>3</v>
      </c>
      <c r="C14" s="38" t="s">
        <v>211</v>
      </c>
      <c r="D14" s="45"/>
      <c r="E14" s="46" t="s">
        <v>190</v>
      </c>
      <c r="F14" s="46" t="s">
        <v>191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50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</row>
    <row r="15" spans="1:248" s="47" customFormat="1" ht="18" customHeight="1" x14ac:dyDescent="0.25">
      <c r="A15" s="43" t="s">
        <v>212</v>
      </c>
      <c r="B15" s="51"/>
      <c r="C15" s="29"/>
      <c r="D15" s="29"/>
      <c r="E15" s="28"/>
      <c r="F15" s="30"/>
      <c r="G15" s="3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0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</row>
    <row r="16" spans="1:248" s="55" customFormat="1" ht="18" customHeight="1" x14ac:dyDescent="0.3">
      <c r="A16" s="44">
        <f>IF(C16&lt;&gt;" ",COUNTA(C$10:$C16)," ")</f>
        <v>5</v>
      </c>
      <c r="B16" s="44">
        <v>1</v>
      </c>
      <c r="C16" s="38" t="s">
        <v>213</v>
      </c>
      <c r="D16" s="45"/>
      <c r="E16" s="46" t="s">
        <v>190</v>
      </c>
      <c r="F16" s="46" t="s">
        <v>191</v>
      </c>
      <c r="G16" s="38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</row>
    <row r="17" spans="1:248" s="47" customFormat="1" ht="18" customHeight="1" x14ac:dyDescent="0.25">
      <c r="A17" s="43" t="s">
        <v>214</v>
      </c>
      <c r="B17" s="51"/>
      <c r="C17" s="29"/>
      <c r="D17" s="29"/>
      <c r="E17" s="28"/>
      <c r="F17" s="30"/>
      <c r="G17" s="31">
        <f>0.15*23</f>
        <v>3.4499999999999997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</row>
    <row r="18" spans="1:248" s="24" customFormat="1" ht="18" customHeight="1" x14ac:dyDescent="0.25">
      <c r="A18" s="44">
        <f>IF(C18&lt;&gt;" ",COUNTA(C$10:$C18)," ")</f>
        <v>6</v>
      </c>
      <c r="B18" s="44">
        <f>IF(C18&lt;&gt;" ",COUNTA($C18:C$18)," ")</f>
        <v>1</v>
      </c>
      <c r="C18" s="38" t="s">
        <v>215</v>
      </c>
      <c r="D18" s="45"/>
      <c r="E18" s="46" t="s">
        <v>190</v>
      </c>
      <c r="F18" s="46" t="s">
        <v>191</v>
      </c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50"/>
      <c r="IN18" s="41"/>
    </row>
    <row r="19" spans="1:248" s="56" customFormat="1" ht="18" customHeight="1" x14ac:dyDescent="0.25">
      <c r="A19" s="44">
        <f>IF(C19&lt;&gt;" ",COUNTA(C$10:$C19)," ")</f>
        <v>7</v>
      </c>
      <c r="B19" s="44">
        <f>IF(C19&lt;&gt;" ",COUNTA($C$18:C19)," ")</f>
        <v>2</v>
      </c>
      <c r="C19" s="38" t="s">
        <v>216</v>
      </c>
      <c r="D19" s="45"/>
      <c r="E19" s="46" t="s">
        <v>190</v>
      </c>
      <c r="F19" s="46" t="s">
        <v>191</v>
      </c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50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s="59" customFormat="1" ht="18" customHeight="1" x14ac:dyDescent="0.25">
      <c r="A20" s="44">
        <f>IF(C20&lt;&gt;" ",COUNTA(C$10:$C20)," ")</f>
        <v>8</v>
      </c>
      <c r="B20" s="44">
        <f>IF(C20&lt;&gt;" ",COUNTA($C$18:C20)," ")</f>
        <v>3</v>
      </c>
      <c r="C20" s="38" t="s">
        <v>217</v>
      </c>
      <c r="D20" s="45"/>
      <c r="E20" s="46" t="s">
        <v>190</v>
      </c>
      <c r="F20" s="46" t="s">
        <v>195</v>
      </c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57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6"/>
    </row>
    <row r="21" spans="1:248" s="59" customFormat="1" ht="18" customHeight="1" x14ac:dyDescent="0.25">
      <c r="A21" s="44">
        <f>IF(C21&lt;&gt;" ",COUNTA(C$10:$C21)," ")</f>
        <v>9</v>
      </c>
      <c r="B21" s="44">
        <f>IF(C21&lt;&gt;" ",COUNTA($C$18:C21)," ")</f>
        <v>4</v>
      </c>
      <c r="C21" s="38" t="s">
        <v>218</v>
      </c>
      <c r="D21" s="45"/>
      <c r="E21" s="46" t="s">
        <v>190</v>
      </c>
      <c r="F21" s="46" t="s">
        <v>195</v>
      </c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50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</row>
    <row r="22" spans="1:248" s="24" customFormat="1" ht="18" customHeight="1" x14ac:dyDescent="0.25">
      <c r="A22" s="44">
        <f>IF(C22&lt;&gt;" ",COUNTA(C$10:$C22)," ")</f>
        <v>10</v>
      </c>
      <c r="B22" s="44">
        <f>IF(C22&lt;&gt;" ",COUNTA($C$18:C22)," ")</f>
        <v>5</v>
      </c>
      <c r="C22" s="38" t="s">
        <v>219</v>
      </c>
      <c r="D22" s="45"/>
      <c r="E22" s="46" t="s">
        <v>194</v>
      </c>
      <c r="F22" s="46" t="s">
        <v>195</v>
      </c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50"/>
      <c r="IN22" s="59"/>
    </row>
    <row r="23" spans="1:248" s="24" customFormat="1" ht="18" customHeight="1" x14ac:dyDescent="0.25">
      <c r="A23" s="44">
        <f>IF(C23&lt;&gt;" ",COUNTA(C$10:$C23)," ")</f>
        <v>11</v>
      </c>
      <c r="B23" s="44">
        <f>IF(C23&lt;&gt;" ",COUNTA($C$18:C23)," ")</f>
        <v>6</v>
      </c>
      <c r="C23" s="38" t="s">
        <v>220</v>
      </c>
      <c r="D23" s="45"/>
      <c r="E23" s="46" t="s">
        <v>194</v>
      </c>
      <c r="F23" s="46" t="s">
        <v>195</v>
      </c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6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</row>
    <row r="24" spans="1:248" s="47" customFormat="1" ht="18" customHeight="1" x14ac:dyDescent="0.25">
      <c r="A24" s="44">
        <f>IF(C24&lt;&gt;" ",COUNTA(C$10:$C24)," ")</f>
        <v>12</v>
      </c>
      <c r="B24" s="44">
        <f>IF(C24&lt;&gt;" ",COUNTA($C$18:C24)," ")</f>
        <v>7</v>
      </c>
      <c r="C24" s="38" t="s">
        <v>221</v>
      </c>
      <c r="D24" s="45"/>
      <c r="E24" s="46" t="s">
        <v>194</v>
      </c>
      <c r="F24" s="46" t="s">
        <v>195</v>
      </c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60"/>
      <c r="IN24" s="24"/>
    </row>
    <row r="25" spans="1:248" s="59" customFormat="1" ht="18" customHeight="1" x14ac:dyDescent="0.25">
      <c r="A25" s="44">
        <f>IF(C25&lt;&gt;" ",COUNTA(C$10:$C25)," ")</f>
        <v>13</v>
      </c>
      <c r="B25" s="44">
        <f>IF(C25&lt;&gt;" ",COUNTA($C$18:C25)," ")</f>
        <v>8</v>
      </c>
      <c r="C25" s="38" t="s">
        <v>222</v>
      </c>
      <c r="D25" s="45"/>
      <c r="E25" s="46" t="s">
        <v>194</v>
      </c>
      <c r="F25" s="46" t="s">
        <v>195</v>
      </c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50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s="24" customFormat="1" ht="18" customHeight="1" x14ac:dyDescent="0.25">
      <c r="A26" s="44">
        <f>IF(C26&lt;&gt;" ",COUNTA(C$10:$C26)," ")</f>
        <v>14</v>
      </c>
      <c r="B26" s="44">
        <f>IF(C26&lt;&gt;" ",COUNTA($C$18:C26)," ")</f>
        <v>9</v>
      </c>
      <c r="C26" s="38" t="s">
        <v>223</v>
      </c>
      <c r="D26" s="45"/>
      <c r="E26" s="46" t="s">
        <v>194</v>
      </c>
      <c r="F26" s="46" t="s">
        <v>195</v>
      </c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61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9"/>
    </row>
    <row r="27" spans="1:248" s="24" customFormat="1" ht="18" customHeight="1" x14ac:dyDescent="0.25">
      <c r="A27" s="44">
        <f>IF(C27&lt;&gt;" ",COUNTA(C$10:$C27)," ")</f>
        <v>15</v>
      </c>
      <c r="B27" s="44">
        <f>IF(C27&lt;&gt;" ",COUNTA($C$18:C27)," ")</f>
        <v>10</v>
      </c>
      <c r="C27" s="38" t="s">
        <v>224</v>
      </c>
      <c r="D27" s="45"/>
      <c r="E27" s="46" t="s">
        <v>194</v>
      </c>
      <c r="F27" s="46" t="s">
        <v>195</v>
      </c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62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8" s="41" customFormat="1" ht="18" customHeight="1" x14ac:dyDescent="0.25">
      <c r="A28" s="44">
        <f>IF(C28&lt;&gt;" ",COUNTA(C$10:$C28)," ")</f>
        <v>16</v>
      </c>
      <c r="B28" s="44">
        <f>IF(C28&lt;&gt;" ",COUNTA($C$18:C28)," ")</f>
        <v>11</v>
      </c>
      <c r="C28" s="38" t="s">
        <v>225</v>
      </c>
      <c r="D28" s="45"/>
      <c r="E28" s="46" t="s">
        <v>194</v>
      </c>
      <c r="F28" s="46" t="s">
        <v>195</v>
      </c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62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24"/>
    </row>
    <row r="29" spans="1:248" s="24" customFormat="1" ht="18" customHeight="1" x14ac:dyDescent="0.25">
      <c r="A29" s="44">
        <f>IF(C29&lt;&gt;" ",COUNTA(C$10:$C29)," ")</f>
        <v>17</v>
      </c>
      <c r="B29" s="44">
        <f>IF(C29&lt;&gt;" ",COUNTA($C$18:C29)," ")</f>
        <v>12</v>
      </c>
      <c r="C29" s="38" t="s">
        <v>226</v>
      </c>
      <c r="D29" s="45"/>
      <c r="E29" s="46" t="s">
        <v>194</v>
      </c>
      <c r="F29" s="46" t="s">
        <v>195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50"/>
      <c r="IN29" s="41"/>
    </row>
    <row r="30" spans="1:248" s="41" customFormat="1" ht="18" customHeight="1" x14ac:dyDescent="0.25">
      <c r="A30" s="44">
        <f>IF(C30&lt;&gt;" ",COUNTA(C$10:$C30)," ")</f>
        <v>18</v>
      </c>
      <c r="B30" s="44">
        <f>IF(C30&lt;&gt;" ",COUNTA($C$18:C30)," ")</f>
        <v>13</v>
      </c>
      <c r="C30" s="38" t="s">
        <v>227</v>
      </c>
      <c r="D30" s="45"/>
      <c r="E30" s="46" t="s">
        <v>194</v>
      </c>
      <c r="F30" s="46" t="s">
        <v>195</v>
      </c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50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s="41" customFormat="1" ht="18" customHeight="1" x14ac:dyDescent="0.25">
      <c r="A31" s="44">
        <f>IF(C31&lt;&gt;" ",COUNTA(C$10:$C31)," ")</f>
        <v>19</v>
      </c>
      <c r="B31" s="44">
        <f>IF(C31&lt;&gt;" ",COUNTA($C$18:C31)," ")</f>
        <v>14</v>
      </c>
      <c r="C31" s="38" t="s">
        <v>228</v>
      </c>
      <c r="D31" s="45"/>
      <c r="E31" s="46" t="s">
        <v>194</v>
      </c>
      <c r="F31" s="46" t="s">
        <v>195</v>
      </c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50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</row>
    <row r="32" spans="1:248" s="41" customFormat="1" ht="18" customHeight="1" x14ac:dyDescent="0.25">
      <c r="A32" s="44">
        <f>IF(C32&lt;&gt;" ",COUNTA(C$10:$C32)," ")</f>
        <v>20</v>
      </c>
      <c r="B32" s="44">
        <f>IF(C32&lt;&gt;" ",COUNTA($C$18:C32)," ")</f>
        <v>15</v>
      </c>
      <c r="C32" s="38" t="s">
        <v>229</v>
      </c>
      <c r="D32" s="45"/>
      <c r="E32" s="46" t="s">
        <v>194</v>
      </c>
      <c r="F32" s="46" t="s">
        <v>195</v>
      </c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6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</row>
    <row r="33" spans="1:248" s="63" customFormat="1" ht="18" customHeight="1" x14ac:dyDescent="0.25">
      <c r="A33" s="44">
        <f>IF(C33&lt;&gt;" ",COUNTA(C$10:$C33)," ")</f>
        <v>21</v>
      </c>
      <c r="B33" s="44">
        <f>IF(C33&lt;&gt;" ",COUNTA($C$18:C33)," ")</f>
        <v>16</v>
      </c>
      <c r="C33" s="38" t="s">
        <v>230</v>
      </c>
      <c r="D33" s="45"/>
      <c r="E33" s="46" t="s">
        <v>194</v>
      </c>
      <c r="F33" s="46" t="s">
        <v>195</v>
      </c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6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</row>
    <row r="34" spans="1:248" s="41" customFormat="1" ht="18" customHeight="1" x14ac:dyDescent="0.25">
      <c r="A34" s="44">
        <f>IF(C34&lt;&gt;" ",COUNTA(C$10:$C34)," ")</f>
        <v>22</v>
      </c>
      <c r="B34" s="44">
        <f>IF(C34&lt;&gt;" ",COUNTA($C$18:C34)," ")</f>
        <v>17</v>
      </c>
      <c r="C34" s="38" t="s">
        <v>231</v>
      </c>
      <c r="D34" s="45"/>
      <c r="E34" s="46" t="s">
        <v>194</v>
      </c>
      <c r="F34" s="46" t="s">
        <v>195</v>
      </c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</row>
    <row r="35" spans="1:248" s="41" customFormat="1" ht="18" customHeight="1" x14ac:dyDescent="0.25">
      <c r="A35" s="44">
        <f>IF(C35&lt;&gt;" ",COUNTA(C$10:$C35)," ")</f>
        <v>23</v>
      </c>
      <c r="B35" s="44">
        <f>IF(C35&lt;&gt;" ",COUNTA($C$18:C35)," ")</f>
        <v>18</v>
      </c>
      <c r="C35" s="38" t="s">
        <v>232</v>
      </c>
      <c r="D35" s="45"/>
      <c r="E35" s="46" t="s">
        <v>194</v>
      </c>
      <c r="F35" s="46" t="s">
        <v>195</v>
      </c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62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</row>
    <row r="36" spans="1:248" s="41" customFormat="1" ht="18" customHeight="1" x14ac:dyDescent="0.25">
      <c r="A36" s="44">
        <f>IF(C36&lt;&gt;" ",COUNTA(C$10:$C36)," ")</f>
        <v>24</v>
      </c>
      <c r="B36" s="44">
        <f>IF(C36&lt;&gt;" ",COUNTA($C$18:C36)," ")</f>
        <v>19</v>
      </c>
      <c r="C36" s="38" t="s">
        <v>233</v>
      </c>
      <c r="D36" s="45"/>
      <c r="E36" s="46" t="s">
        <v>194</v>
      </c>
      <c r="F36" s="46" t="s">
        <v>195</v>
      </c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61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</row>
    <row r="37" spans="1:248" s="41" customFormat="1" ht="18" customHeight="1" x14ac:dyDescent="0.25">
      <c r="A37" s="44">
        <f>IF(C37&lt;&gt;" ",COUNTA(C$10:$C37)," ")</f>
        <v>25</v>
      </c>
      <c r="B37" s="44">
        <f>IF(C37&lt;&gt;" ",COUNTA($C$18:C37)," ")</f>
        <v>20</v>
      </c>
      <c r="C37" s="38" t="s">
        <v>234</v>
      </c>
      <c r="D37" s="45"/>
      <c r="E37" s="46" t="s">
        <v>194</v>
      </c>
      <c r="F37" s="46" t="s">
        <v>195</v>
      </c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61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</row>
    <row r="38" spans="1:248" s="41" customFormat="1" ht="18" customHeight="1" x14ac:dyDescent="0.25">
      <c r="A38" s="44">
        <f>IF(C38&lt;&gt;" ",COUNTA(C$10:$C38)," ")</f>
        <v>26</v>
      </c>
      <c r="B38" s="44">
        <f>IF(C38&lt;&gt;" ",COUNTA($C$18:C38)," ")</f>
        <v>21</v>
      </c>
      <c r="C38" s="38" t="s">
        <v>235</v>
      </c>
      <c r="D38" s="45"/>
      <c r="E38" s="46" t="s">
        <v>194</v>
      </c>
      <c r="F38" s="46" t="s">
        <v>195</v>
      </c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61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</row>
    <row r="39" spans="1:248" s="41" customFormat="1" ht="18" customHeight="1" x14ac:dyDescent="0.25">
      <c r="A39" s="44">
        <f>IF(C39&lt;&gt;" ",COUNTA(C$10:$C39)," ")</f>
        <v>27</v>
      </c>
      <c r="B39" s="44">
        <f>IF(C39&lt;&gt;" ",COUNTA($C$18:C39)," ")</f>
        <v>22</v>
      </c>
      <c r="C39" s="38" t="s">
        <v>236</v>
      </c>
      <c r="D39" s="45"/>
      <c r="E39" s="46" t="s">
        <v>194</v>
      </c>
      <c r="F39" s="46" t="s">
        <v>195</v>
      </c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61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</row>
    <row r="40" spans="1:248" s="41" customFormat="1" ht="18" customHeight="1" x14ac:dyDescent="0.25">
      <c r="A40" s="44">
        <f>IF(C40&lt;&gt;" ",COUNTA(C$10:$C40)," ")</f>
        <v>28</v>
      </c>
      <c r="B40" s="44">
        <f>IF(C40&lt;&gt;" ",COUNTA($C$18:C40)," ")</f>
        <v>23</v>
      </c>
      <c r="C40" s="38" t="s">
        <v>237</v>
      </c>
      <c r="D40" s="45"/>
      <c r="E40" s="46" t="s">
        <v>194</v>
      </c>
      <c r="F40" s="46" t="s">
        <v>195</v>
      </c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</row>
    <row r="41" spans="1:248" s="64" customFormat="1" ht="18" customHeight="1" x14ac:dyDescent="0.25">
      <c r="A41" s="44">
        <f>IF(C41&lt;&gt;" ",COUNTA(C$10:$C41)," ")</f>
        <v>29</v>
      </c>
      <c r="B41" s="44">
        <f>IF(C41&lt;&gt;" ",COUNTA($C$18:C41)," ")</f>
        <v>24</v>
      </c>
      <c r="C41" s="38" t="s">
        <v>238</v>
      </c>
      <c r="D41" s="45"/>
      <c r="E41" s="46" t="s">
        <v>192</v>
      </c>
      <c r="F41" s="46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50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41"/>
    </row>
    <row r="42" spans="1:248" s="41" customFormat="1" ht="18" customHeight="1" x14ac:dyDescent="0.25">
      <c r="A42" s="44">
        <f>IF(C42&lt;&gt;" ",COUNTA(C$10:$C42)," ")</f>
        <v>30</v>
      </c>
      <c r="B42" s="44">
        <f>IF(C42&lt;&gt;" ",COUNTA($C$18:C42)," ")</f>
        <v>25</v>
      </c>
      <c r="C42" s="38" t="s">
        <v>239</v>
      </c>
      <c r="D42" s="45"/>
      <c r="E42" s="46" t="s">
        <v>192</v>
      </c>
      <c r="F42" s="46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50"/>
      <c r="AW42" s="24"/>
      <c r="IN42" s="64"/>
    </row>
    <row r="43" spans="1:248" s="66" customFormat="1" ht="18" customHeight="1" x14ac:dyDescent="0.25">
      <c r="A43" s="44">
        <f>IF(C43&lt;&gt;" ",COUNTA(C$10:$C43)," ")</f>
        <v>31</v>
      </c>
      <c r="B43" s="44">
        <f>IF(C43&lt;&gt;" ",COUNTA($C$18:C59)," ")</f>
        <v>38</v>
      </c>
      <c r="C43" s="38" t="s">
        <v>240</v>
      </c>
      <c r="D43" s="45"/>
      <c r="E43" s="46" t="s">
        <v>192</v>
      </c>
      <c r="F43" s="65"/>
      <c r="G43" s="38"/>
    </row>
    <row r="44" spans="1:248" s="47" customFormat="1" ht="18" customHeight="1" x14ac:dyDescent="0.25">
      <c r="A44" s="43" t="s">
        <v>241</v>
      </c>
      <c r="B44" s="51"/>
      <c r="C44" s="29"/>
      <c r="D44" s="29"/>
      <c r="E44" s="28"/>
      <c r="F44" s="30"/>
      <c r="G44" s="31">
        <f>0.15*5</f>
        <v>0.75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41"/>
    </row>
    <row r="45" spans="1:248" s="63" customFormat="1" ht="18" customHeight="1" x14ac:dyDescent="0.25">
      <c r="A45" s="44">
        <f>IF(C45&lt;&gt;" ",COUNTA(C$10:$C45)," ")</f>
        <v>32</v>
      </c>
      <c r="B45" s="44">
        <f>IF(C45&lt;&gt;" ",COUNTA($C$45:C45)," ")</f>
        <v>1</v>
      </c>
      <c r="C45" s="38" t="s">
        <v>242</v>
      </c>
      <c r="D45" s="45"/>
      <c r="E45" s="46" t="s">
        <v>190</v>
      </c>
      <c r="F45" s="46" t="s">
        <v>195</v>
      </c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50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7"/>
    </row>
    <row r="46" spans="1:248" s="24" customFormat="1" ht="18" customHeight="1" x14ac:dyDescent="0.25">
      <c r="A46" s="44">
        <f>IF(C46&lt;&gt;" ",COUNTA(C$10:$C46)," ")</f>
        <v>33</v>
      </c>
      <c r="B46" s="44">
        <f>IF(C46&lt;&gt;" ",COUNTA($C$45:C46)," ")</f>
        <v>2</v>
      </c>
      <c r="C46" s="38" t="s">
        <v>243</v>
      </c>
      <c r="D46" s="45"/>
      <c r="E46" s="46" t="s">
        <v>194</v>
      </c>
      <c r="F46" s="46" t="s">
        <v>195</v>
      </c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50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IN46" s="63"/>
    </row>
    <row r="47" spans="1:248" s="68" customFormat="1" ht="18" customHeight="1" x14ac:dyDescent="0.25">
      <c r="A47" s="44">
        <f>IF(C47&lt;&gt;" ",COUNTA(C$10:$C47)," ")</f>
        <v>34</v>
      </c>
      <c r="B47" s="44">
        <f>IF(C47&lt;&gt;" ",COUNTA($C$45:C47)," ")</f>
        <v>3</v>
      </c>
      <c r="C47" s="38" t="s">
        <v>244</v>
      </c>
      <c r="D47" s="45"/>
      <c r="E47" s="46" t="s">
        <v>190</v>
      </c>
      <c r="F47" s="46" t="s">
        <v>191</v>
      </c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6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24"/>
    </row>
    <row r="48" spans="1:248" s="47" customFormat="1" ht="18" customHeight="1" x14ac:dyDescent="0.25">
      <c r="A48" s="44">
        <f>IF(C48&lt;&gt;" ",COUNTA(C$10:$C48)," ")</f>
        <v>35</v>
      </c>
      <c r="B48" s="44">
        <f>IF(C48&lt;&gt;" ",COUNTA($C$45:C48)," ")</f>
        <v>4</v>
      </c>
      <c r="C48" s="38" t="s">
        <v>245</v>
      </c>
      <c r="D48" s="45"/>
      <c r="E48" s="46" t="s">
        <v>194</v>
      </c>
      <c r="F48" s="46" t="s">
        <v>195</v>
      </c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69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68"/>
    </row>
    <row r="49" spans="1:248" s="41" customFormat="1" ht="18" customHeight="1" x14ac:dyDescent="0.25">
      <c r="A49" s="44">
        <f>IF(C49&lt;&gt;" ",COUNTA(C$10:$C49)," ")</f>
        <v>36</v>
      </c>
      <c r="B49" s="44">
        <f>IF(C49&lt;&gt;" ",COUNTA($C$45:C49)," ")</f>
        <v>5</v>
      </c>
      <c r="C49" s="38" t="s">
        <v>246</v>
      </c>
      <c r="D49" s="45"/>
      <c r="E49" s="46" t="s">
        <v>194</v>
      </c>
      <c r="F49" s="46" t="s">
        <v>195</v>
      </c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69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7"/>
    </row>
    <row r="50" spans="1:248" s="41" customFormat="1" ht="18" customHeight="1" x14ac:dyDescent="0.25">
      <c r="A50" s="27" t="s">
        <v>247</v>
      </c>
      <c r="B50" s="28"/>
      <c r="C50" s="29"/>
      <c r="D50" s="29"/>
      <c r="E50" s="28"/>
      <c r="F50" s="30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</row>
    <row r="51" spans="1:248" s="66" customFormat="1" ht="18" customHeight="1" x14ac:dyDescent="0.25">
      <c r="A51" s="44">
        <f>IF(C51&lt;&gt;" ",COUNTA(C$10:$C51)," ")</f>
        <v>37</v>
      </c>
      <c r="B51" s="44">
        <v>1</v>
      </c>
      <c r="C51" s="38" t="s">
        <v>248</v>
      </c>
      <c r="D51" s="45"/>
      <c r="E51" s="65" t="s">
        <v>194</v>
      </c>
      <c r="F51" s="65" t="s">
        <v>195</v>
      </c>
      <c r="G51" s="38"/>
    </row>
    <row r="52" spans="1:248" s="26" customFormat="1" ht="18" customHeight="1" x14ac:dyDescent="0.25">
      <c r="A52" s="43" t="s">
        <v>249</v>
      </c>
      <c r="B52" s="43"/>
      <c r="C52" s="29"/>
      <c r="D52" s="29"/>
      <c r="E52" s="28"/>
      <c r="F52" s="30"/>
      <c r="G52" s="31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50"/>
      <c r="AW52" s="24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</row>
    <row r="53" spans="1:248" s="41" customFormat="1" ht="18" customHeight="1" x14ac:dyDescent="0.25">
      <c r="A53" s="44">
        <f>IF(C53&lt;&gt;" ",COUNTA(C$10:$C53)," ")</f>
        <v>38</v>
      </c>
      <c r="B53" s="44">
        <v>1</v>
      </c>
      <c r="C53" s="38" t="s">
        <v>250</v>
      </c>
      <c r="D53" s="45"/>
      <c r="E53" s="46" t="s">
        <v>194</v>
      </c>
      <c r="F53" s="46" t="s">
        <v>195</v>
      </c>
      <c r="G53" s="3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70"/>
      <c r="AW53" s="64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26"/>
    </row>
    <row r="54" spans="1:248" s="66" customFormat="1" ht="18" customHeight="1" x14ac:dyDescent="0.25">
      <c r="A54" s="44">
        <f>IF(C54&lt;&gt;" ",COUNTA(C$10:$C54)," ")</f>
        <v>39</v>
      </c>
      <c r="B54" s="44">
        <v>2</v>
      </c>
      <c r="C54" s="38" t="s">
        <v>251</v>
      </c>
      <c r="D54" s="45"/>
      <c r="E54" s="65" t="s">
        <v>194</v>
      </c>
      <c r="F54" s="65" t="s">
        <v>195</v>
      </c>
      <c r="G54" s="38"/>
    </row>
    <row r="55" spans="1:248" s="24" customFormat="1" ht="18" customHeight="1" x14ac:dyDescent="0.25">
      <c r="A55" s="43" t="s">
        <v>252</v>
      </c>
      <c r="B55" s="43"/>
      <c r="C55" s="29"/>
      <c r="D55" s="29"/>
      <c r="E55" s="28"/>
      <c r="F55" s="30"/>
      <c r="G55" s="31">
        <f>0.15*4</f>
        <v>0.6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50"/>
    </row>
    <row r="56" spans="1:248" s="24" customFormat="1" ht="18" customHeight="1" x14ac:dyDescent="0.25">
      <c r="A56" s="44">
        <f>IF(C56&lt;&gt;" ",COUNTA(C$10:$C56)," ")</f>
        <v>40</v>
      </c>
      <c r="B56" s="44">
        <f>IF(C56&lt;&gt;" ",COUNTA($C$56:C56)," ")</f>
        <v>1</v>
      </c>
      <c r="C56" s="38" t="s">
        <v>253</v>
      </c>
      <c r="D56" s="45"/>
      <c r="E56" s="46" t="s">
        <v>190</v>
      </c>
      <c r="F56" s="46" t="s">
        <v>191</v>
      </c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60"/>
      <c r="AW56" s="47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</row>
    <row r="57" spans="1:248" s="58" customFormat="1" ht="18" customHeight="1" x14ac:dyDescent="0.25">
      <c r="A57" s="44">
        <f>IF(C57&lt;&gt;" ",COUNTA(C$10:$C57)," ")</f>
        <v>41</v>
      </c>
      <c r="B57" s="44">
        <f>IF(C57&lt;&gt;" ",COUNTA($C$56:C57)," ")</f>
        <v>2</v>
      </c>
      <c r="C57" s="38" t="s">
        <v>254</v>
      </c>
      <c r="D57" s="45"/>
      <c r="E57" s="46" t="s">
        <v>190</v>
      </c>
      <c r="F57" s="71" t="s">
        <v>191</v>
      </c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6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24"/>
    </row>
    <row r="58" spans="1:248" s="24" customFormat="1" ht="18" customHeight="1" x14ac:dyDescent="0.25">
      <c r="A58" s="44">
        <f>IF(C58&lt;&gt;" ",COUNTA(C$10:$C58)," ")</f>
        <v>42</v>
      </c>
      <c r="B58" s="44">
        <f>IF(C58&lt;&gt;" ",COUNTA($C$56:C58)," ")</f>
        <v>3</v>
      </c>
      <c r="C58" s="38" t="s">
        <v>255</v>
      </c>
      <c r="D58" s="45"/>
      <c r="E58" s="46" t="s">
        <v>190</v>
      </c>
      <c r="F58" s="46" t="s">
        <v>195</v>
      </c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50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58"/>
    </row>
    <row r="59" spans="1:248" s="66" customFormat="1" ht="18" customHeight="1" x14ac:dyDescent="0.25">
      <c r="A59" s="44">
        <f>IF(C59&lt;&gt;" ",COUNTA(C$10:$C59)," ")</f>
        <v>43</v>
      </c>
      <c r="B59" s="44">
        <f>IF(C59&lt;&gt;" ",COUNTA($C$56:C59)," ")</f>
        <v>4</v>
      </c>
      <c r="C59" s="38" t="s">
        <v>256</v>
      </c>
      <c r="D59" s="45"/>
      <c r="E59" s="65" t="s">
        <v>194</v>
      </c>
      <c r="F59" s="46" t="s">
        <v>195</v>
      </c>
      <c r="G59" s="38"/>
    </row>
    <row r="60" spans="1:248" s="49" customFormat="1" ht="18" customHeight="1" x14ac:dyDescent="0.25">
      <c r="A60" s="43" t="s">
        <v>257</v>
      </c>
      <c r="B60" s="43"/>
      <c r="C60" s="29"/>
      <c r="D60" s="29"/>
      <c r="E60" s="28"/>
      <c r="F60" s="30"/>
      <c r="G60" s="31">
        <f>0.15*8</f>
        <v>1.2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5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</row>
    <row r="61" spans="1:248" s="49" customFormat="1" ht="18" customHeight="1" x14ac:dyDescent="0.25">
      <c r="A61" s="44">
        <f>IF(C61&lt;&gt;" ",COUNTA(C$10:$C61)," ")</f>
        <v>44</v>
      </c>
      <c r="B61" s="44">
        <f>IF(C61&lt;&gt;" ",COUNTA($C$61:C61)," ")</f>
        <v>1</v>
      </c>
      <c r="C61" s="38" t="s">
        <v>258</v>
      </c>
      <c r="D61" s="45"/>
      <c r="E61" s="46" t="s">
        <v>190</v>
      </c>
      <c r="F61" s="46" t="s">
        <v>191</v>
      </c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</row>
    <row r="62" spans="1:248" s="41" customFormat="1" ht="18" customHeight="1" x14ac:dyDescent="0.25">
      <c r="A62" s="44">
        <f>IF(C62&lt;&gt;" ",COUNTA(C$10:$C62)," ")</f>
        <v>45</v>
      </c>
      <c r="B62" s="44">
        <f>IF(C62&lt;&gt;" ",COUNTA($C$61:C62)," ")</f>
        <v>2</v>
      </c>
      <c r="C62" s="38" t="s">
        <v>259</v>
      </c>
      <c r="D62" s="45"/>
      <c r="E62" s="46" t="s">
        <v>194</v>
      </c>
      <c r="F62" s="71" t="s">
        <v>191</v>
      </c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70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49"/>
    </row>
    <row r="63" spans="1:248" s="41" customFormat="1" ht="18" customHeight="1" x14ac:dyDescent="0.25">
      <c r="A63" s="44">
        <f>IF(C63&lt;&gt;" ",COUNTA(C$10:$C63)," ")</f>
        <v>46</v>
      </c>
      <c r="B63" s="44">
        <f>IF(C63&lt;&gt;" ",COUNTA($C$61:C63)," ")</f>
        <v>3</v>
      </c>
      <c r="C63" s="38" t="s">
        <v>260</v>
      </c>
      <c r="D63" s="45"/>
      <c r="E63" s="46" t="s">
        <v>194</v>
      </c>
      <c r="F63" s="46" t="s">
        <v>195</v>
      </c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70"/>
      <c r="AW63" s="64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</row>
    <row r="64" spans="1:248" s="41" customFormat="1" ht="18" customHeight="1" x14ac:dyDescent="0.25">
      <c r="A64" s="44">
        <f>IF(C64&lt;&gt;" ",COUNTA(C$10:$C64)," ")</f>
        <v>47</v>
      </c>
      <c r="B64" s="44">
        <f>IF(C64&lt;&gt;" ",COUNTA($C$61:C64)," ")</f>
        <v>4</v>
      </c>
      <c r="C64" s="38" t="s">
        <v>261</v>
      </c>
      <c r="D64" s="45"/>
      <c r="E64" s="46" t="s">
        <v>194</v>
      </c>
      <c r="F64" s="46" t="s">
        <v>195</v>
      </c>
      <c r="G64" s="3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72"/>
      <c r="AW64" s="73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</row>
    <row r="65" spans="1:248" s="41" customFormat="1" ht="18" customHeight="1" x14ac:dyDescent="0.25">
      <c r="A65" s="44">
        <f>IF(C65&lt;&gt;" ",COUNTA(C$10:$C65)," ")</f>
        <v>48</v>
      </c>
      <c r="B65" s="44">
        <f>IF(C65&lt;&gt;" ",COUNTA($C$61:C65)," ")</f>
        <v>5</v>
      </c>
      <c r="C65" s="38" t="s">
        <v>262</v>
      </c>
      <c r="D65" s="45"/>
      <c r="E65" s="46" t="s">
        <v>194</v>
      </c>
      <c r="F65" s="46" t="s">
        <v>195</v>
      </c>
      <c r="G65" s="3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8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</row>
    <row r="66" spans="1:248" s="64" customFormat="1" ht="18" customHeight="1" x14ac:dyDescent="0.25">
      <c r="A66" s="44">
        <f>IF(C66&lt;&gt;" ",COUNTA(C$10:$C66)," ")</f>
        <v>49</v>
      </c>
      <c r="B66" s="44">
        <f>IF(C66&lt;&gt;" ",COUNTA($C$61:C66)," ")</f>
        <v>6</v>
      </c>
      <c r="C66" s="38" t="s">
        <v>263</v>
      </c>
      <c r="D66" s="45"/>
      <c r="E66" s="46" t="s">
        <v>194</v>
      </c>
      <c r="F66" s="46" t="s">
        <v>195</v>
      </c>
      <c r="G66" s="3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50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41"/>
    </row>
    <row r="67" spans="1:248" s="41" customFormat="1" ht="18" customHeight="1" x14ac:dyDescent="0.25">
      <c r="A67" s="44">
        <f>IF(C67&lt;&gt;" ",COUNTA(C$10:$C67)," ")</f>
        <v>50</v>
      </c>
      <c r="B67" s="44">
        <f>IF(C67&lt;&gt;" ",COUNTA($C$61:C67)," ")</f>
        <v>7</v>
      </c>
      <c r="C67" s="38" t="s">
        <v>114</v>
      </c>
      <c r="D67" s="45"/>
      <c r="E67" s="46" t="s">
        <v>194</v>
      </c>
      <c r="F67" s="46" t="s">
        <v>195</v>
      </c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8"/>
      <c r="AW67" s="49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64"/>
    </row>
    <row r="68" spans="1:248" s="66" customFormat="1" ht="18" customHeight="1" x14ac:dyDescent="0.25">
      <c r="A68" s="44">
        <f>IF(C68&lt;&gt;" ",COUNTA(C$10:$C68)," ")</f>
        <v>51</v>
      </c>
      <c r="B68" s="44">
        <f>IF(C68&lt;&gt;" ",COUNTA($C$61:C68)," ")</f>
        <v>8</v>
      </c>
      <c r="C68" s="38" t="s">
        <v>264</v>
      </c>
      <c r="D68" s="45"/>
      <c r="E68" s="46" t="s">
        <v>194</v>
      </c>
      <c r="F68" s="46" t="s">
        <v>195</v>
      </c>
      <c r="G68" s="38"/>
    </row>
    <row r="69" spans="1:248" s="66" customFormat="1" ht="18" customHeight="1" x14ac:dyDescent="0.25">
      <c r="A69" s="44">
        <f>IF(C69&lt;&gt;" ",COUNTA(C$10:$C69)," ")</f>
        <v>52</v>
      </c>
      <c r="B69" s="44">
        <f>IF(C69&lt;&gt;" ",COUNTA($C$61:C69)," ")</f>
        <v>9</v>
      </c>
      <c r="C69" s="38" t="s">
        <v>265</v>
      </c>
      <c r="D69" s="45"/>
      <c r="E69" s="46" t="s">
        <v>192</v>
      </c>
      <c r="F69" s="65"/>
      <c r="G69" s="38"/>
    </row>
    <row r="70" spans="1:248" s="41" customFormat="1" ht="18" customHeight="1" x14ac:dyDescent="0.25">
      <c r="A70" s="43" t="s">
        <v>266</v>
      </c>
      <c r="B70" s="75"/>
      <c r="C70" s="29"/>
      <c r="D70" s="29"/>
      <c r="E70" s="28"/>
      <c r="F70" s="30"/>
      <c r="G70" s="31">
        <f>(15/100)*7</f>
        <v>1.05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8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</row>
    <row r="71" spans="1:248" s="76" customFormat="1" ht="18" customHeight="1" x14ac:dyDescent="0.25">
      <c r="A71" s="44">
        <f>IF(C71&lt;&gt;" ",COUNTA(C$10:$C71)," ")</f>
        <v>53</v>
      </c>
      <c r="B71" s="44">
        <f>IF(C71&lt;&gt;" ",COUNTA($C$71:C71)," ")</f>
        <v>1</v>
      </c>
      <c r="C71" s="38" t="s">
        <v>267</v>
      </c>
      <c r="D71" s="45"/>
      <c r="E71" s="46" t="s">
        <v>194</v>
      </c>
      <c r="F71" s="46" t="s">
        <v>195</v>
      </c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</row>
    <row r="72" spans="1:248" s="24" customFormat="1" ht="18" customHeight="1" x14ac:dyDescent="0.25">
      <c r="A72" s="44">
        <f>IF(C72&lt;&gt;" ",COUNTA(C$10:$C72)," ")</f>
        <v>54</v>
      </c>
      <c r="B72" s="44">
        <f>IF(C72&lt;&gt;" ",COUNTA($C$71:C72)," ")</f>
        <v>2</v>
      </c>
      <c r="C72" s="38" t="s">
        <v>268</v>
      </c>
      <c r="D72" s="45"/>
      <c r="E72" s="46" t="s">
        <v>194</v>
      </c>
      <c r="F72" s="46" t="s">
        <v>195</v>
      </c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77"/>
    </row>
    <row r="73" spans="1:248" s="81" customFormat="1" ht="18" customHeight="1" x14ac:dyDescent="0.3">
      <c r="A73" s="44">
        <f>IF(C73&lt;&gt;" ",COUNTA(C$10:$C73)," ")</f>
        <v>55</v>
      </c>
      <c r="B73" s="44">
        <f>IF(C73&lt;&gt;" ",COUNTA($C$71:C73)," ")</f>
        <v>3</v>
      </c>
      <c r="C73" s="38" t="s">
        <v>3</v>
      </c>
      <c r="D73" s="45" t="s">
        <v>269</v>
      </c>
      <c r="E73" s="46" t="s">
        <v>190</v>
      </c>
      <c r="F73" s="46" t="s">
        <v>191</v>
      </c>
      <c r="G73" s="38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78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80"/>
    </row>
    <row r="74" spans="1:248" s="54" customFormat="1" ht="18" customHeight="1" x14ac:dyDescent="0.3">
      <c r="A74" s="44">
        <f>IF(C74&lt;&gt;" ",COUNTA(C$10:$C74)," ")</f>
        <v>56</v>
      </c>
      <c r="B74" s="44">
        <f>IF(C74&lt;&gt;" ",COUNTA($C$71:C74)," ")</f>
        <v>4</v>
      </c>
      <c r="C74" s="38" t="s">
        <v>6</v>
      </c>
      <c r="D74" s="45" t="s">
        <v>270</v>
      </c>
      <c r="E74" s="46" t="s">
        <v>190</v>
      </c>
      <c r="F74" s="46" t="s">
        <v>195</v>
      </c>
      <c r="G74" s="38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3"/>
      <c r="IN74" s="80"/>
    </row>
    <row r="75" spans="1:248" s="76" customFormat="1" ht="18" customHeight="1" x14ac:dyDescent="0.25">
      <c r="A75" s="44">
        <f>IF(C75&lt;&gt;" ",COUNTA(C$10:$C75)," ")</f>
        <v>57</v>
      </c>
      <c r="B75" s="44">
        <f>IF(C75&lt;&gt;" ",COUNTA($C$71:C75)," ")</f>
        <v>5</v>
      </c>
      <c r="C75" s="38" t="s">
        <v>5</v>
      </c>
      <c r="D75" s="45" t="s">
        <v>271</v>
      </c>
      <c r="E75" s="46" t="s">
        <v>194</v>
      </c>
      <c r="F75" s="46" t="s">
        <v>195</v>
      </c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40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24"/>
    </row>
    <row r="76" spans="1:248" s="49" customFormat="1" ht="18" customHeight="1" x14ac:dyDescent="0.25">
      <c r="A76" s="44">
        <f>IF(C76&lt;&gt;" ",COUNTA(C$10:$C76)," ")</f>
        <v>58</v>
      </c>
      <c r="B76" s="44">
        <f>IF(C76&lt;&gt;" ",COUNTA($C$71:C76)," ")</f>
        <v>6</v>
      </c>
      <c r="C76" s="38" t="s">
        <v>272</v>
      </c>
      <c r="D76" s="45"/>
      <c r="E76" s="46" t="s">
        <v>194</v>
      </c>
      <c r="F76" s="46" t="s">
        <v>195</v>
      </c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82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63"/>
    </row>
    <row r="77" spans="1:248" s="66" customFormat="1" ht="18" customHeight="1" x14ac:dyDescent="0.25">
      <c r="A77" s="44">
        <f>IF(C77&lt;&gt;" ",COUNTA(C$10:$C77)," ")</f>
        <v>59</v>
      </c>
      <c r="B77" s="44">
        <f>IF(C77&lt;&gt;" ",COUNTA($C$71:C77)," ")</f>
        <v>7</v>
      </c>
      <c r="C77" s="38" t="s">
        <v>273</v>
      </c>
      <c r="D77" s="45"/>
      <c r="E77" s="46" t="s">
        <v>194</v>
      </c>
      <c r="F77" s="46" t="s">
        <v>195</v>
      </c>
      <c r="G77" s="38"/>
    </row>
    <row r="78" spans="1:248" s="79" customFormat="1" ht="18" customHeight="1" x14ac:dyDescent="0.3">
      <c r="A78" s="44">
        <f>IF(C78&lt;&gt;" ",COUNTA(C$10:$C78)," ")</f>
        <v>60</v>
      </c>
      <c r="B78" s="44">
        <f>IF(C78&lt;&gt;" ",COUNTA($C$71:C78)," ")</f>
        <v>8</v>
      </c>
      <c r="C78" s="38" t="s">
        <v>4</v>
      </c>
      <c r="D78" s="45" t="s">
        <v>271</v>
      </c>
      <c r="E78" s="46" t="s">
        <v>192</v>
      </c>
      <c r="F78" s="46"/>
      <c r="G78" s="38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3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80"/>
    </row>
    <row r="79" spans="1:248" s="64" customFormat="1" ht="18" customHeight="1" x14ac:dyDescent="0.25">
      <c r="A79" s="44">
        <f>IF(C79&lt;&gt;" ",COUNTA(C$10:$C79)," ")</f>
        <v>61</v>
      </c>
      <c r="B79" s="44">
        <f>IF(C79&lt;&gt;" ",COUNTA($C$71:C79)," ")</f>
        <v>9</v>
      </c>
      <c r="C79" s="38" t="s">
        <v>9</v>
      </c>
      <c r="D79" s="45" t="s">
        <v>271</v>
      </c>
      <c r="E79" s="46" t="s">
        <v>192</v>
      </c>
      <c r="F79" s="46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70"/>
      <c r="IN79" s="76"/>
    </row>
    <row r="80" spans="1:248" s="83" customFormat="1" ht="18" customHeight="1" x14ac:dyDescent="0.3">
      <c r="A80" s="44">
        <f>IF(C80&lt;&gt;" ",COUNTA(C$10:$C80)," ")</f>
        <v>62</v>
      </c>
      <c r="B80" s="44">
        <f>IF(C80&lt;&gt;" ",COUNTA($C$71:C80)," ")</f>
        <v>10</v>
      </c>
      <c r="C80" s="38" t="s">
        <v>10</v>
      </c>
      <c r="D80" s="45" t="s">
        <v>271</v>
      </c>
      <c r="E80" s="46" t="s">
        <v>192</v>
      </c>
      <c r="F80" s="46"/>
      <c r="G80" s="38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78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</row>
    <row r="81" spans="1:248" s="79" customFormat="1" ht="18" customHeight="1" x14ac:dyDescent="0.3">
      <c r="A81" s="44">
        <f>IF(C81&lt;&gt;" ",COUNTA(C$10:$C81)," ")</f>
        <v>63</v>
      </c>
      <c r="B81" s="44">
        <f>IF(C81&lt;&gt;" ",COUNTA($C$71:C81)," ")</f>
        <v>11</v>
      </c>
      <c r="C81" s="38" t="s">
        <v>7</v>
      </c>
      <c r="D81" s="45" t="s">
        <v>271</v>
      </c>
      <c r="E81" s="46" t="s">
        <v>192</v>
      </c>
      <c r="F81" s="46"/>
      <c r="G81" s="38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78"/>
      <c r="IN81" s="83"/>
    </row>
    <row r="82" spans="1:248" s="79" customFormat="1" ht="18" customHeight="1" x14ac:dyDescent="0.3">
      <c r="A82" s="44">
        <f>IF(C82&lt;&gt;" ",COUNTA(C$10:$C82)," ")</f>
        <v>64</v>
      </c>
      <c r="B82" s="44">
        <f>IF(C82&lt;&gt;" ",COUNTA($C$71:C82)," ")</f>
        <v>12</v>
      </c>
      <c r="C82" s="38" t="s">
        <v>8</v>
      </c>
      <c r="D82" s="45" t="s">
        <v>271</v>
      </c>
      <c r="E82" s="46" t="s">
        <v>192</v>
      </c>
      <c r="F82" s="46"/>
      <c r="G82" s="38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78"/>
    </row>
    <row r="83" spans="1:248" s="80" customFormat="1" ht="18" customHeight="1" x14ac:dyDescent="0.3">
      <c r="A83" s="44">
        <f>IF(C83&lt;&gt;" ",COUNTA(C$10:$C83)," ")</f>
        <v>65</v>
      </c>
      <c r="B83" s="44">
        <f>IF(C83&lt;&gt;" ",COUNTA($C$71:C83)," ")</f>
        <v>13</v>
      </c>
      <c r="C83" s="38" t="s">
        <v>11</v>
      </c>
      <c r="D83" s="45" t="s">
        <v>271</v>
      </c>
      <c r="E83" s="46" t="s">
        <v>192</v>
      </c>
      <c r="F83" s="46"/>
      <c r="G83" s="38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84"/>
      <c r="IN83" s="79"/>
    </row>
    <row r="84" spans="1:248" s="86" customFormat="1" ht="18" customHeight="1" x14ac:dyDescent="0.3">
      <c r="A84" s="44">
        <f>IF(C84&lt;&gt;" ",COUNTA(C$10:$C84)," ")</f>
        <v>66</v>
      </c>
      <c r="B84" s="44">
        <f>IF(C84&lt;&gt;" ",COUNTA($C$71:C84)," ")</f>
        <v>14</v>
      </c>
      <c r="C84" s="38" t="s">
        <v>12</v>
      </c>
      <c r="D84" s="45" t="s">
        <v>271</v>
      </c>
      <c r="E84" s="46" t="s">
        <v>192</v>
      </c>
      <c r="F84" s="46"/>
      <c r="G84" s="38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85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0"/>
    </row>
    <row r="85" spans="1:248" s="55" customFormat="1" ht="18" customHeight="1" x14ac:dyDescent="0.3">
      <c r="A85" s="44">
        <f>IF(C85&lt;&gt;" ",COUNTA(C$10:$C85)," ")</f>
        <v>67</v>
      </c>
      <c r="B85" s="44">
        <f>IF(C85&lt;&gt;" ",COUNTA($C$71:C85)," ")</f>
        <v>15</v>
      </c>
      <c r="C85" s="38" t="s">
        <v>13</v>
      </c>
      <c r="D85" s="45" t="s">
        <v>271</v>
      </c>
      <c r="E85" s="46" t="s">
        <v>192</v>
      </c>
      <c r="F85" s="46"/>
      <c r="G85" s="38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87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</row>
    <row r="86" spans="1:248" s="41" customFormat="1" ht="18" customHeight="1" x14ac:dyDescent="0.25">
      <c r="A86" s="43" t="s">
        <v>274</v>
      </c>
      <c r="B86" s="43"/>
      <c r="C86" s="29"/>
      <c r="D86" s="29"/>
      <c r="E86" s="28"/>
      <c r="F86" s="30"/>
      <c r="G86" s="31">
        <f>0.15*14</f>
        <v>2.1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48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1:248" s="49" customFormat="1" ht="18" customHeight="1" x14ac:dyDescent="0.25">
      <c r="A87" s="44">
        <f>IF(C87&lt;&gt;" ",COUNTA(C$10:$C87)," ")</f>
        <v>68</v>
      </c>
      <c r="B87" s="44">
        <v>1</v>
      </c>
      <c r="C87" s="38" t="s">
        <v>275</v>
      </c>
      <c r="D87" s="45"/>
      <c r="E87" s="46" t="s">
        <v>190</v>
      </c>
      <c r="F87" s="46" t="s">
        <v>191</v>
      </c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48"/>
      <c r="IN87" s="41"/>
    </row>
    <row r="88" spans="1:248" s="41" customFormat="1" ht="18" customHeight="1" x14ac:dyDescent="0.25">
      <c r="A88" s="44">
        <f>IF(C88&lt;&gt;" ",COUNTA(C$10:$C88)," ")</f>
        <v>69</v>
      </c>
      <c r="B88" s="44">
        <v>2</v>
      </c>
      <c r="C88" s="38" t="s">
        <v>276</v>
      </c>
      <c r="D88" s="45"/>
      <c r="E88" s="46" t="s">
        <v>190</v>
      </c>
      <c r="F88" s="46" t="s">
        <v>191</v>
      </c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48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</row>
    <row r="89" spans="1:248" s="49" customFormat="1" ht="18" customHeight="1" x14ac:dyDescent="0.25">
      <c r="A89" s="44">
        <f>IF(C89&lt;&gt;" ",COUNTA(C$10:$C89)," ")</f>
        <v>70</v>
      </c>
      <c r="B89" s="44">
        <v>3</v>
      </c>
      <c r="C89" s="38" t="s">
        <v>277</v>
      </c>
      <c r="D89" s="45"/>
      <c r="E89" s="46" t="s">
        <v>190</v>
      </c>
      <c r="F89" s="46" t="s">
        <v>191</v>
      </c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67"/>
      <c r="AW89" s="68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1"/>
    </row>
    <row r="90" spans="1:248" s="24" customFormat="1" ht="18" customHeight="1" x14ac:dyDescent="0.25">
      <c r="A90" s="44">
        <f>IF(C90&lt;&gt;" ",COUNTA(C$10:$C90)," ")</f>
        <v>71</v>
      </c>
      <c r="B90" s="44">
        <v>4</v>
      </c>
      <c r="C90" s="38" t="s">
        <v>278</v>
      </c>
      <c r="D90" s="45"/>
      <c r="E90" s="46" t="s">
        <v>190</v>
      </c>
      <c r="F90" s="46" t="s">
        <v>191</v>
      </c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40"/>
      <c r="AW90" s="41"/>
      <c r="IN90" s="49"/>
    </row>
    <row r="91" spans="1:248" s="41" customFormat="1" ht="18" customHeight="1" x14ac:dyDescent="0.25">
      <c r="A91" s="44">
        <f>IF(C91&lt;&gt;" ",COUNTA(C$10:$C91)," ")</f>
        <v>72</v>
      </c>
      <c r="B91" s="44">
        <v>5</v>
      </c>
      <c r="C91" s="38" t="s">
        <v>279</v>
      </c>
      <c r="D91" s="45"/>
      <c r="E91" s="46" t="s">
        <v>190</v>
      </c>
      <c r="F91" s="46" t="s">
        <v>195</v>
      </c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48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24"/>
    </row>
    <row r="92" spans="1:248" s="41" customFormat="1" ht="18" customHeight="1" x14ac:dyDescent="0.25">
      <c r="A92" s="44">
        <f>IF(C92&lt;&gt;" ",COUNTA(C$10:$C92)," ")</f>
        <v>73</v>
      </c>
      <c r="B92" s="44">
        <v>6</v>
      </c>
      <c r="C92" s="38" t="s">
        <v>280</v>
      </c>
      <c r="D92" s="45"/>
      <c r="E92" s="46" t="s">
        <v>190</v>
      </c>
      <c r="F92" s="46" t="s">
        <v>195</v>
      </c>
      <c r="G92" s="38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50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</row>
    <row r="93" spans="1:248" s="56" customFormat="1" ht="18" customHeight="1" x14ac:dyDescent="0.25">
      <c r="A93" s="44">
        <f>IF(C93&lt;&gt;" ",COUNTA(C$10:$C93)," ")</f>
        <v>74</v>
      </c>
      <c r="B93" s="44">
        <v>7</v>
      </c>
      <c r="C93" s="38" t="s">
        <v>281</v>
      </c>
      <c r="D93" s="45"/>
      <c r="E93" s="46" t="s">
        <v>190</v>
      </c>
      <c r="F93" s="46" t="s">
        <v>195</v>
      </c>
      <c r="G93" s="3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50"/>
      <c r="AW93" s="24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</row>
    <row r="94" spans="1:248" s="24" customFormat="1" ht="18" customHeight="1" x14ac:dyDescent="0.25">
      <c r="A94" s="44">
        <f>IF(C94&lt;&gt;" ",COUNTA(C$10:$C94)," ")</f>
        <v>75</v>
      </c>
      <c r="B94" s="44">
        <v>8</v>
      </c>
      <c r="C94" s="38" t="s">
        <v>282</v>
      </c>
      <c r="D94" s="45"/>
      <c r="E94" s="46" t="s">
        <v>190</v>
      </c>
      <c r="F94" s="46" t="s">
        <v>195</v>
      </c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50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</row>
    <row r="95" spans="1:248" s="49" customFormat="1" ht="18" customHeight="1" x14ac:dyDescent="0.25">
      <c r="A95" s="44">
        <f>IF(C95&lt;&gt;" ",COUNTA(C$10:$C95)," ")</f>
        <v>76</v>
      </c>
      <c r="B95" s="44">
        <v>9</v>
      </c>
      <c r="C95" s="38" t="s">
        <v>283</v>
      </c>
      <c r="D95" s="45"/>
      <c r="E95" s="46" t="s">
        <v>194</v>
      </c>
      <c r="F95" s="46" t="s">
        <v>195</v>
      </c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48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56"/>
    </row>
    <row r="96" spans="1:248" s="49" customFormat="1" ht="18" customHeight="1" x14ac:dyDescent="0.25">
      <c r="A96" s="44">
        <f>IF(C96&lt;&gt;" ",COUNTA(C$10:$C96)," ")</f>
        <v>77</v>
      </c>
      <c r="B96" s="44">
        <v>10</v>
      </c>
      <c r="C96" s="38" t="s">
        <v>284</v>
      </c>
      <c r="D96" s="45"/>
      <c r="E96" s="46" t="s">
        <v>194</v>
      </c>
      <c r="F96" s="46" t="s">
        <v>195</v>
      </c>
      <c r="G96" s="38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50"/>
      <c r="AW96" s="24"/>
    </row>
    <row r="97" spans="1:248" s="49" customFormat="1" ht="18" customHeight="1" x14ac:dyDescent="0.25">
      <c r="A97" s="44">
        <f>IF(C97&lt;&gt;" ",COUNTA(C$10:$C97)," ")</f>
        <v>78</v>
      </c>
      <c r="B97" s="44">
        <v>11</v>
      </c>
      <c r="C97" s="38" t="s">
        <v>137</v>
      </c>
      <c r="D97" s="45"/>
      <c r="E97" s="46" t="s">
        <v>194</v>
      </c>
      <c r="F97" s="46" t="s">
        <v>195</v>
      </c>
      <c r="G97" s="3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48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</row>
    <row r="98" spans="1:248" s="41" customFormat="1" ht="18" customHeight="1" x14ac:dyDescent="0.25">
      <c r="A98" s="44">
        <f>IF(C98&lt;&gt;" ",COUNTA(C$10:$C98)," ")</f>
        <v>79</v>
      </c>
      <c r="B98" s="44">
        <v>12</v>
      </c>
      <c r="C98" s="38" t="s">
        <v>285</v>
      </c>
      <c r="D98" s="45"/>
      <c r="E98" s="46" t="s">
        <v>194</v>
      </c>
      <c r="F98" s="46" t="s">
        <v>195</v>
      </c>
      <c r="G98" s="38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50"/>
      <c r="AW98" s="24"/>
      <c r="IN98" s="49"/>
    </row>
    <row r="99" spans="1:248" s="47" customFormat="1" ht="18" customHeight="1" x14ac:dyDescent="0.25">
      <c r="A99" s="44">
        <f>IF(C99&lt;&gt;" ",COUNTA(C$10:$C99)," ")</f>
        <v>80</v>
      </c>
      <c r="B99" s="44">
        <v>13</v>
      </c>
      <c r="C99" s="38" t="s">
        <v>286</v>
      </c>
      <c r="D99" s="45"/>
      <c r="E99" s="46" t="s">
        <v>194</v>
      </c>
      <c r="F99" s="46" t="s">
        <v>195</v>
      </c>
      <c r="G99" s="3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61"/>
      <c r="AW99" s="5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24"/>
    </row>
    <row r="100" spans="1:248" s="64" customFormat="1" ht="18" customHeight="1" x14ac:dyDescent="0.25">
      <c r="A100" s="44">
        <f>IF(C100&lt;&gt;" ",COUNTA(C$10:$C100)," ")</f>
        <v>81</v>
      </c>
      <c r="B100" s="44">
        <v>14</v>
      </c>
      <c r="C100" s="38" t="s">
        <v>287</v>
      </c>
      <c r="D100" s="45"/>
      <c r="E100" s="46" t="s">
        <v>194</v>
      </c>
      <c r="F100" s="46" t="s">
        <v>195</v>
      </c>
      <c r="G100" s="38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40"/>
      <c r="AW100" s="41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</row>
    <row r="101" spans="1:248" s="47" customFormat="1" ht="18" customHeight="1" x14ac:dyDescent="0.25">
      <c r="A101" s="44">
        <f>IF(C101&lt;&gt;" ",COUNTA(C$10:$C101)," ")</f>
        <v>82</v>
      </c>
      <c r="B101" s="44">
        <v>15</v>
      </c>
      <c r="C101" s="38" t="s">
        <v>288</v>
      </c>
      <c r="D101" s="45"/>
      <c r="E101" s="46" t="s">
        <v>192</v>
      </c>
      <c r="F101" s="88"/>
      <c r="G101" s="3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48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1:248" s="41" customFormat="1" ht="18" customHeight="1" x14ac:dyDescent="0.25">
      <c r="A102" s="44">
        <f>IF(C102&lt;&gt;" ",COUNTA(C$10:$C102)," ")</f>
        <v>83</v>
      </c>
      <c r="B102" s="44">
        <v>16</v>
      </c>
      <c r="C102" s="38" t="s">
        <v>289</v>
      </c>
      <c r="D102" s="45"/>
      <c r="E102" s="46" t="s">
        <v>192</v>
      </c>
      <c r="F102" s="88"/>
      <c r="G102" s="38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48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64"/>
    </row>
    <row r="103" spans="1:248" s="41" customFormat="1" ht="18" customHeight="1" x14ac:dyDescent="0.25">
      <c r="A103" s="44">
        <f>IF(C103&lt;&gt;" ",COUNTA(C$10:$C103)," ")</f>
        <v>84</v>
      </c>
      <c r="B103" s="44">
        <v>17</v>
      </c>
      <c r="C103" s="38" t="s">
        <v>290</v>
      </c>
      <c r="D103" s="45"/>
      <c r="E103" s="46" t="s">
        <v>192</v>
      </c>
      <c r="F103" s="88"/>
      <c r="G103" s="38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48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24"/>
    </row>
    <row r="104" spans="1:248" s="41" customFormat="1" ht="18" customHeight="1" x14ac:dyDescent="0.25">
      <c r="A104" s="44">
        <f>IF(C104&lt;&gt;" ",COUNTA(C$10:$C104)," ")</f>
        <v>85</v>
      </c>
      <c r="B104" s="44">
        <v>18</v>
      </c>
      <c r="C104" s="38" t="s">
        <v>291</v>
      </c>
      <c r="D104" s="45"/>
      <c r="E104" s="46" t="s">
        <v>192</v>
      </c>
      <c r="F104" s="88"/>
      <c r="G104" s="3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50"/>
      <c r="AW104" s="24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</row>
    <row r="105" spans="1:248" s="41" customFormat="1" ht="18" customHeight="1" x14ac:dyDescent="0.25">
      <c r="A105" s="44">
        <f>IF(C105&lt;&gt;" ",COUNTA(C$10:$C105)," ")</f>
        <v>86</v>
      </c>
      <c r="B105" s="44">
        <v>19</v>
      </c>
      <c r="C105" s="38" t="s">
        <v>292</v>
      </c>
      <c r="D105" s="45"/>
      <c r="E105" s="46" t="s">
        <v>192</v>
      </c>
      <c r="F105" s="88"/>
      <c r="G105" s="38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50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</row>
    <row r="106" spans="1:248" s="47" customFormat="1" ht="18" customHeight="1" x14ac:dyDescent="0.25">
      <c r="A106" s="44">
        <f>IF(C106&lt;&gt;" ",COUNTA(C$10:$C106)," ")</f>
        <v>87</v>
      </c>
      <c r="B106" s="44">
        <v>20</v>
      </c>
      <c r="C106" s="38" t="s">
        <v>293</v>
      </c>
      <c r="D106" s="45"/>
      <c r="E106" s="46" t="s">
        <v>192</v>
      </c>
      <c r="F106" s="88"/>
      <c r="G106" s="3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48"/>
      <c r="AW106" s="49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</row>
    <row r="107" spans="1:248" s="24" customFormat="1" ht="18" customHeight="1" x14ac:dyDescent="0.25">
      <c r="A107" s="89" t="s">
        <v>294</v>
      </c>
      <c r="B107" s="75"/>
      <c r="C107" s="29"/>
      <c r="D107" s="29"/>
      <c r="E107" s="28"/>
      <c r="F107" s="30"/>
      <c r="G107" s="31">
        <f>0.15*10</f>
        <v>1.5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6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9"/>
    </row>
    <row r="108" spans="1:248" s="64" customFormat="1" ht="18" customHeight="1" x14ac:dyDescent="0.25">
      <c r="A108" s="44">
        <f>IF(C108&lt;&gt;" ",COUNTA(C$10:$C108)," ")</f>
        <v>88</v>
      </c>
      <c r="B108" s="44">
        <f>IF(C108&lt;&gt;" ",COUNTA($C$108:C108)," ")</f>
        <v>1</v>
      </c>
      <c r="C108" s="38" t="s">
        <v>295</v>
      </c>
      <c r="D108" s="45"/>
      <c r="E108" s="46" t="s">
        <v>190</v>
      </c>
      <c r="F108" s="46" t="s">
        <v>191</v>
      </c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50"/>
      <c r="AW108" s="24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24"/>
    </row>
    <row r="109" spans="1:248" s="47" customFormat="1" ht="18" customHeight="1" x14ac:dyDescent="0.25">
      <c r="A109" s="44">
        <f>IF(C109&lt;&gt;" ",COUNTA(C$10:$C109)," ")</f>
        <v>89</v>
      </c>
      <c r="B109" s="44">
        <f>IF(C109&lt;&gt;" ",COUNTA($C$108:C109)," ")</f>
        <v>2</v>
      </c>
      <c r="C109" s="38" t="s">
        <v>296</v>
      </c>
      <c r="D109" s="45"/>
      <c r="E109" s="46" t="s">
        <v>190</v>
      </c>
      <c r="F109" s="46" t="s">
        <v>195</v>
      </c>
      <c r="G109" s="38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64"/>
    </row>
    <row r="110" spans="1:248" s="63" customFormat="1" ht="18" customHeight="1" x14ac:dyDescent="0.25">
      <c r="A110" s="44">
        <f>IF(C110&lt;&gt;" ",COUNTA(C$10:$C110)," ")</f>
        <v>90</v>
      </c>
      <c r="B110" s="44">
        <f>IF(C110&lt;&gt;" ",COUNTA($C$108:C110)," ")</f>
        <v>3</v>
      </c>
      <c r="C110" s="38" t="s">
        <v>297</v>
      </c>
      <c r="D110" s="45"/>
      <c r="E110" s="46" t="s">
        <v>190</v>
      </c>
      <c r="F110" s="46" t="s">
        <v>195</v>
      </c>
      <c r="G110" s="38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7"/>
    </row>
    <row r="111" spans="1:248" s="90" customFormat="1" ht="18" customHeight="1" x14ac:dyDescent="0.3">
      <c r="A111" s="44">
        <f>IF(C111&lt;&gt;" ",COUNTA(C$10:$C111)," ")</f>
        <v>91</v>
      </c>
      <c r="B111" s="44">
        <f>IF(C111&lt;&gt;" ",COUNTA($C$108:C111)," ")</f>
        <v>4</v>
      </c>
      <c r="C111" s="38" t="s">
        <v>14</v>
      </c>
      <c r="D111" s="45" t="s">
        <v>270</v>
      </c>
      <c r="E111" s="46" t="s">
        <v>190</v>
      </c>
      <c r="F111" s="46" t="s">
        <v>195</v>
      </c>
      <c r="G111" s="3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78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55"/>
    </row>
    <row r="112" spans="1:248" s="91" customFormat="1" ht="18" customHeight="1" x14ac:dyDescent="0.3">
      <c r="A112" s="44">
        <f>IF(C112&lt;&gt;" ",COUNTA(C$10:$C112)," ")</f>
        <v>92</v>
      </c>
      <c r="B112" s="44">
        <f>IF(C112&lt;&gt;" ",COUNTA($C$108:C112)," ")</f>
        <v>5</v>
      </c>
      <c r="C112" s="38" t="s">
        <v>16</v>
      </c>
      <c r="D112" s="45" t="s">
        <v>298</v>
      </c>
      <c r="E112" s="46" t="s">
        <v>194</v>
      </c>
      <c r="F112" s="46" t="s">
        <v>195</v>
      </c>
      <c r="G112" s="3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3"/>
      <c r="AW112" s="54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90"/>
    </row>
    <row r="113" spans="1:248" s="41" customFormat="1" ht="18" customHeight="1" x14ac:dyDescent="0.25">
      <c r="A113" s="44">
        <f>IF(C113&lt;&gt;" ",COUNTA(C$10:$C113)," ")</f>
        <v>93</v>
      </c>
      <c r="B113" s="44">
        <f>IF(C113&lt;&gt;" ",COUNTA($C$108:C113)," ")</f>
        <v>6</v>
      </c>
      <c r="C113" s="38" t="s">
        <v>299</v>
      </c>
      <c r="D113" s="45"/>
      <c r="E113" s="46" t="s">
        <v>194</v>
      </c>
      <c r="F113" s="46" t="s">
        <v>195</v>
      </c>
      <c r="G113" s="38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40"/>
      <c r="IN113" s="49"/>
    </row>
    <row r="114" spans="1:248" s="41" customFormat="1" ht="18" customHeight="1" x14ac:dyDescent="0.25">
      <c r="A114" s="44">
        <f>IF(C114&lt;&gt;" ",COUNTA(C$10:$C114)," ")</f>
        <v>94</v>
      </c>
      <c r="B114" s="44">
        <f>IF(C114&lt;&gt;" ",COUNTA($C$108:C114)," ")</f>
        <v>7</v>
      </c>
      <c r="C114" s="38" t="s">
        <v>300</v>
      </c>
      <c r="D114" s="45"/>
      <c r="E114" s="46" t="s">
        <v>194</v>
      </c>
      <c r="F114" s="46" t="s">
        <v>195</v>
      </c>
      <c r="G114" s="38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48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</row>
    <row r="115" spans="1:248" s="24" customFormat="1" ht="18" customHeight="1" x14ac:dyDescent="0.25">
      <c r="A115" s="44">
        <f>IF(C115&lt;&gt;" ",COUNTA(C$10:$C115)," ")</f>
        <v>95</v>
      </c>
      <c r="B115" s="44">
        <f>IF(C115&lt;&gt;" ",COUNTA($C$108:C115)," ")</f>
        <v>8</v>
      </c>
      <c r="C115" s="38" t="s">
        <v>301</v>
      </c>
      <c r="D115" s="45"/>
      <c r="E115" s="46" t="s">
        <v>194</v>
      </c>
      <c r="F115" s="46" t="s">
        <v>195</v>
      </c>
      <c r="G115" s="38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IN115" s="41"/>
    </row>
    <row r="116" spans="1:248" s="91" customFormat="1" ht="18" customHeight="1" x14ac:dyDescent="0.3">
      <c r="A116" s="44">
        <f>IF(C116&lt;&gt;" ",COUNTA(C$10:$C116)," ")</f>
        <v>96</v>
      </c>
      <c r="B116" s="44">
        <f>IF(C116&lt;&gt;" ",COUNTA($C$108:C116)," ")</f>
        <v>9</v>
      </c>
      <c r="C116" s="38" t="s">
        <v>15</v>
      </c>
      <c r="D116" s="45" t="s">
        <v>298</v>
      </c>
      <c r="E116" s="46" t="s">
        <v>194</v>
      </c>
      <c r="F116" s="46" t="s">
        <v>195</v>
      </c>
      <c r="G116" s="38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87"/>
      <c r="AW116" s="86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86"/>
    </row>
    <row r="117" spans="1:248" s="24" customFormat="1" ht="18" customHeight="1" x14ac:dyDescent="0.25">
      <c r="A117" s="44">
        <f>IF(C117&lt;&gt;" ",COUNTA(C$10:$C117)," ")</f>
        <v>97</v>
      </c>
      <c r="B117" s="44">
        <f>IF(C117&lt;&gt;" ",COUNTA($C$108:C117)," ")</f>
        <v>10</v>
      </c>
      <c r="C117" s="38" t="s">
        <v>302</v>
      </c>
      <c r="D117" s="45"/>
      <c r="E117" s="46" t="s">
        <v>194</v>
      </c>
      <c r="F117" s="46" t="s">
        <v>195</v>
      </c>
      <c r="G117" s="38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6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</row>
    <row r="118" spans="1:248" s="41" customFormat="1" ht="18" customHeight="1" x14ac:dyDescent="0.25">
      <c r="A118" s="43" t="s">
        <v>303</v>
      </c>
      <c r="B118" s="43"/>
      <c r="C118" s="29"/>
      <c r="D118" s="29"/>
      <c r="E118" s="28"/>
      <c r="F118" s="30"/>
      <c r="G118" s="31">
        <f>0.15*6</f>
        <v>0.89999999999999991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57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63"/>
    </row>
    <row r="119" spans="1:248" s="24" customFormat="1" ht="18" customHeight="1" x14ac:dyDescent="0.25">
      <c r="A119" s="44">
        <f>IF(C119&lt;&gt;" ",COUNTA(C$10:$C119)," ")</f>
        <v>98</v>
      </c>
      <c r="B119" s="44">
        <f>IF(C119&lt;&gt;" ",COUNTA($C119:C$119)," ")</f>
        <v>1</v>
      </c>
      <c r="C119" s="38" t="s">
        <v>304</v>
      </c>
      <c r="D119" s="45"/>
      <c r="E119" s="92" t="s">
        <v>190</v>
      </c>
      <c r="F119" s="46" t="s">
        <v>191</v>
      </c>
      <c r="G119" s="38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50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1"/>
    </row>
    <row r="120" spans="1:248" s="41" customFormat="1" ht="25.5" customHeight="1" x14ac:dyDescent="0.25">
      <c r="A120" s="44">
        <f>IF(C120&lt;&gt;" ",COUNTA(C$10:$C120)," ")</f>
        <v>99</v>
      </c>
      <c r="B120" s="44">
        <f>IF(C120&lt;&gt;" ",COUNTA($C$119:C120)," ")</f>
        <v>2</v>
      </c>
      <c r="C120" s="38" t="s">
        <v>305</v>
      </c>
      <c r="D120" s="45"/>
      <c r="E120" s="92" t="s">
        <v>190</v>
      </c>
      <c r="F120" s="46" t="s">
        <v>191</v>
      </c>
      <c r="G120" s="38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48"/>
      <c r="AW120" s="49"/>
      <c r="IN120" s="24"/>
    </row>
    <row r="121" spans="1:248" s="41" customFormat="1" ht="18" customHeight="1" x14ac:dyDescent="0.25">
      <c r="A121" s="44">
        <f>IF(C121&lt;&gt;" ",COUNTA(C$10:$C121)," ")</f>
        <v>100</v>
      </c>
      <c r="B121" s="44">
        <f>IF(C121&lt;&gt;" ",COUNTA($C$119:C121)," ")</f>
        <v>3</v>
      </c>
      <c r="C121" s="38" t="s">
        <v>306</v>
      </c>
      <c r="D121" s="45"/>
      <c r="E121" s="92" t="s">
        <v>194</v>
      </c>
      <c r="F121" s="46" t="s">
        <v>195</v>
      </c>
      <c r="G121" s="38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48"/>
      <c r="AW121" s="49"/>
      <c r="IN121" s="24"/>
    </row>
    <row r="122" spans="1:248" s="41" customFormat="1" ht="18" customHeight="1" x14ac:dyDescent="0.25">
      <c r="A122" s="44">
        <f>IF(C122&lt;&gt;" ",COUNTA(C$10:$C122)," ")</f>
        <v>101</v>
      </c>
      <c r="B122" s="44">
        <f>IF(C122&lt;&gt;" ",COUNTA($C$119:C122)," ")</f>
        <v>4</v>
      </c>
      <c r="C122" s="38" t="s">
        <v>307</v>
      </c>
      <c r="D122" s="45"/>
      <c r="E122" s="92" t="s">
        <v>194</v>
      </c>
      <c r="F122" s="46" t="s">
        <v>195</v>
      </c>
      <c r="G122" s="38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48"/>
      <c r="AW122" s="49"/>
      <c r="IN122" s="24"/>
    </row>
    <row r="123" spans="1:248" s="41" customFormat="1" ht="18" customHeight="1" x14ac:dyDescent="0.25">
      <c r="A123" s="44">
        <f>IF(C123&lt;&gt;" ",COUNTA(C$10:$C123)," ")</f>
        <v>102</v>
      </c>
      <c r="B123" s="44">
        <f>IF(C123&lt;&gt;" ",COUNTA($C$119:C123)," ")</f>
        <v>5</v>
      </c>
      <c r="C123" s="38" t="s">
        <v>308</v>
      </c>
      <c r="D123" s="45"/>
      <c r="E123" s="92" t="s">
        <v>194</v>
      </c>
      <c r="F123" s="46" t="s">
        <v>195</v>
      </c>
      <c r="G123" s="38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48"/>
      <c r="AW123" s="49"/>
      <c r="IN123" s="24"/>
    </row>
    <row r="124" spans="1:248" s="41" customFormat="1" ht="18" customHeight="1" x14ac:dyDescent="0.25">
      <c r="A124" s="44">
        <f>IF(C124&lt;&gt;" ",COUNTA(C$10:$C124)," ")</f>
        <v>103</v>
      </c>
      <c r="B124" s="44">
        <f>IF(C124&lt;&gt;" ",COUNTA($C$119:C124)," ")</f>
        <v>6</v>
      </c>
      <c r="C124" s="38" t="s">
        <v>309</v>
      </c>
      <c r="D124" s="45"/>
      <c r="E124" s="92" t="s">
        <v>194</v>
      </c>
      <c r="F124" s="46" t="s">
        <v>195</v>
      </c>
      <c r="G124" s="38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48"/>
      <c r="AW124" s="49"/>
      <c r="IN124" s="24"/>
    </row>
    <row r="125" spans="1:248" s="49" customFormat="1" ht="18" customHeight="1" x14ac:dyDescent="0.25">
      <c r="A125" s="44">
        <f>IF(C125&lt;&gt;" ",COUNTA(C$10:$C125)," ")</f>
        <v>104</v>
      </c>
      <c r="B125" s="44">
        <f>IF(C125&lt;&gt;" ",COUNTA($C$119:C125)," ")</f>
        <v>7</v>
      </c>
      <c r="C125" s="38" t="s">
        <v>310</v>
      </c>
      <c r="D125" s="45"/>
      <c r="E125" s="46" t="s">
        <v>192</v>
      </c>
      <c r="F125" s="46"/>
      <c r="G125" s="38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50"/>
      <c r="AW125" s="24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</row>
    <row r="126" spans="1:248" s="77" customFormat="1" ht="18" customHeight="1" x14ac:dyDescent="0.25">
      <c r="A126" s="43" t="s">
        <v>311</v>
      </c>
      <c r="B126" s="43"/>
      <c r="C126" s="29"/>
      <c r="D126" s="29"/>
      <c r="E126" s="28"/>
      <c r="F126" s="30"/>
      <c r="G126" s="31">
        <f>0.15*12</f>
        <v>1.7999999999999998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50"/>
      <c r="AW126" s="24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9"/>
    </row>
    <row r="127" spans="1:248" s="49" customFormat="1" ht="18" customHeight="1" x14ac:dyDescent="0.25">
      <c r="A127" s="44">
        <f>IF(C127&lt;&gt;" ",COUNTA(C$10:$C127)," ")</f>
        <v>105</v>
      </c>
      <c r="B127" s="44">
        <f>IF(C127&lt;&gt;" ",COUNTA($C$127:C127)," ")</f>
        <v>1</v>
      </c>
      <c r="C127" s="38" t="s">
        <v>312</v>
      </c>
      <c r="D127" s="45"/>
      <c r="E127" s="46" t="s">
        <v>190</v>
      </c>
      <c r="F127" s="46" t="s">
        <v>191</v>
      </c>
      <c r="G127" s="38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40"/>
      <c r="AW127" s="41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77"/>
    </row>
    <row r="128" spans="1:248" s="49" customFormat="1" ht="18" customHeight="1" x14ac:dyDescent="0.25">
      <c r="A128" s="44">
        <f>IF(C128&lt;&gt;" ",COUNTA(C$10:$C128)," ")</f>
        <v>106</v>
      </c>
      <c r="B128" s="44">
        <f>IF(C128&lt;&gt;" ",COUNTA($C$127:C128)," ")</f>
        <v>2</v>
      </c>
      <c r="C128" s="38" t="s">
        <v>313</v>
      </c>
      <c r="D128" s="45"/>
      <c r="E128" s="46" t="s">
        <v>190</v>
      </c>
      <c r="F128" s="46" t="s">
        <v>195</v>
      </c>
      <c r="G128" s="38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</row>
    <row r="129" spans="1:248" s="49" customFormat="1" ht="18" customHeight="1" x14ac:dyDescent="0.25">
      <c r="A129" s="44">
        <f>IF(C129&lt;&gt;" ",COUNTA(C$10:$C129)," ")</f>
        <v>107</v>
      </c>
      <c r="B129" s="44">
        <f>IF(C129&lt;&gt;" ",COUNTA($C$127:C129)," ")</f>
        <v>3</v>
      </c>
      <c r="C129" s="38" t="s">
        <v>314</v>
      </c>
      <c r="D129" s="45"/>
      <c r="E129" s="46" t="s">
        <v>190</v>
      </c>
      <c r="F129" s="46" t="s">
        <v>191</v>
      </c>
      <c r="G129" s="38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48"/>
    </row>
    <row r="130" spans="1:248" s="49" customFormat="1" ht="18" customHeight="1" x14ac:dyDescent="0.25">
      <c r="A130" s="44">
        <f>IF(C130&lt;&gt;" ",COUNTA(C$10:$C130)," ")</f>
        <v>108</v>
      </c>
      <c r="B130" s="44">
        <f>IF(C130&lt;&gt;" ",COUNTA($C$127:C130)," ")</f>
        <v>4</v>
      </c>
      <c r="C130" s="38" t="s">
        <v>315</v>
      </c>
      <c r="D130" s="45"/>
      <c r="E130" s="46" t="s">
        <v>190</v>
      </c>
      <c r="F130" s="46" t="s">
        <v>195</v>
      </c>
      <c r="G130" s="38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</row>
    <row r="131" spans="1:248" s="63" customFormat="1" ht="18" customHeight="1" x14ac:dyDescent="0.25">
      <c r="A131" s="44">
        <f>IF(C131&lt;&gt;" ",COUNTA(C$10:$C131)," ")</f>
        <v>109</v>
      </c>
      <c r="B131" s="44">
        <f>IF(C131&lt;&gt;" ",COUNTA($C$127:C131)," ")</f>
        <v>5</v>
      </c>
      <c r="C131" s="38" t="s">
        <v>316</v>
      </c>
      <c r="D131" s="45"/>
      <c r="E131" s="46" t="s">
        <v>194</v>
      </c>
      <c r="F131" s="46" t="s">
        <v>195</v>
      </c>
      <c r="G131" s="38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49"/>
    </row>
    <row r="132" spans="1:248" s="63" customFormat="1" ht="18" customHeight="1" x14ac:dyDescent="0.25">
      <c r="A132" s="44">
        <f>IF(C132&lt;&gt;" ",COUNTA(C$10:$C132)," ")</f>
        <v>110</v>
      </c>
      <c r="B132" s="44">
        <f>IF(C132&lt;&gt;" ",COUNTA($C$127:C132)," ")</f>
        <v>6</v>
      </c>
      <c r="C132" s="38" t="s">
        <v>317</v>
      </c>
      <c r="D132" s="45"/>
      <c r="E132" s="46" t="s">
        <v>194</v>
      </c>
      <c r="F132" s="46" t="s">
        <v>195</v>
      </c>
      <c r="G132" s="38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49"/>
    </row>
    <row r="133" spans="1:248" s="63" customFormat="1" ht="18" customHeight="1" x14ac:dyDescent="0.25">
      <c r="A133" s="44">
        <f>IF(C133&lt;&gt;" ",COUNTA(C$10:$C133)," ")</f>
        <v>111</v>
      </c>
      <c r="B133" s="44">
        <f>IF(C133&lt;&gt;" ",COUNTA($C$127:C133)," ")</f>
        <v>7</v>
      </c>
      <c r="C133" s="38" t="s">
        <v>318</v>
      </c>
      <c r="D133" s="45"/>
      <c r="E133" s="46" t="s">
        <v>194</v>
      </c>
      <c r="F133" s="46" t="s">
        <v>195</v>
      </c>
      <c r="G133" s="38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49"/>
    </row>
    <row r="134" spans="1:248" s="63" customFormat="1" ht="18" customHeight="1" x14ac:dyDescent="0.25">
      <c r="A134" s="44">
        <f>IF(C134&lt;&gt;" ",COUNTA(C$10:$C134)," ")</f>
        <v>112</v>
      </c>
      <c r="B134" s="44">
        <f>IF(C134&lt;&gt;" ",COUNTA($C$127:C134)," ")</f>
        <v>8</v>
      </c>
      <c r="C134" s="38" t="s">
        <v>319</v>
      </c>
      <c r="D134" s="45"/>
      <c r="E134" s="46" t="s">
        <v>194</v>
      </c>
      <c r="F134" s="46" t="s">
        <v>195</v>
      </c>
      <c r="G134" s="38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49"/>
    </row>
    <row r="135" spans="1:248" s="49" customFormat="1" ht="18" customHeight="1" x14ac:dyDescent="0.25">
      <c r="A135" s="44">
        <f>IF(C135&lt;&gt;" ",COUNTA(C$10:$C135)," ")</f>
        <v>113</v>
      </c>
      <c r="B135" s="44">
        <f>IF(C135&lt;&gt;" ",COUNTA($C$127:C135)," ")</f>
        <v>9</v>
      </c>
      <c r="C135" s="38" t="s">
        <v>320</v>
      </c>
      <c r="D135" s="45"/>
      <c r="E135" s="46" t="s">
        <v>190</v>
      </c>
      <c r="F135" s="46" t="s">
        <v>195</v>
      </c>
      <c r="G135" s="38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63"/>
    </row>
    <row r="136" spans="1:248" s="41" customFormat="1" ht="18" customHeight="1" x14ac:dyDescent="0.25">
      <c r="A136" s="44">
        <f>IF(C136&lt;&gt;" ",COUNTA(C$10:$C136)," ")</f>
        <v>114</v>
      </c>
      <c r="B136" s="44">
        <f>IF(C136&lt;&gt;" ",COUNTA($C$127:C136)," ")</f>
        <v>10</v>
      </c>
      <c r="C136" s="38" t="s">
        <v>321</v>
      </c>
      <c r="D136" s="45"/>
      <c r="E136" s="46" t="s">
        <v>190</v>
      </c>
      <c r="F136" s="46" t="s">
        <v>195</v>
      </c>
      <c r="G136" s="38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48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</row>
    <row r="137" spans="1:248" s="41" customFormat="1" ht="18" customHeight="1" x14ac:dyDescent="0.25">
      <c r="A137" s="44">
        <f>IF(C137&lt;&gt;" ",COUNTA(C$10:$C137)," ")</f>
        <v>115</v>
      </c>
      <c r="B137" s="44">
        <f>IF(C137&lt;&gt;" ",COUNTA($C$127:C137)," ")</f>
        <v>11</v>
      </c>
      <c r="C137" s="38" t="s">
        <v>322</v>
      </c>
      <c r="D137" s="45"/>
      <c r="E137" s="46" t="s">
        <v>194</v>
      </c>
      <c r="F137" s="46" t="s">
        <v>195</v>
      </c>
      <c r="G137" s="3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57"/>
      <c r="AW137" s="58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</row>
    <row r="138" spans="1:248" s="24" customFormat="1" ht="18" customHeight="1" x14ac:dyDescent="0.25">
      <c r="A138" s="93">
        <f>IF(C138&lt;&gt;" ",COUNTA(C$10:$C138)," ")</f>
        <v>116</v>
      </c>
      <c r="B138" s="93">
        <f>IF(C138&lt;&gt;" ",COUNTA($C$127:C138)," ")</f>
        <v>12</v>
      </c>
      <c r="C138" s="38" t="s">
        <v>323</v>
      </c>
      <c r="D138" s="45"/>
      <c r="E138" s="46" t="s">
        <v>194</v>
      </c>
      <c r="F138" s="46" t="s">
        <v>195</v>
      </c>
      <c r="G138" s="38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8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1"/>
    </row>
    <row r="139" spans="1:248" s="24" customFormat="1" ht="18" customHeight="1" x14ac:dyDescent="0.25">
      <c r="A139" s="44">
        <f>IF(C139&lt;&gt;" ",COUNTA(C$10:$C139)," ")</f>
        <v>117</v>
      </c>
      <c r="B139" s="44">
        <f>IF(C139&lt;&gt;" ",COUNTA($C$127:C139)," ")</f>
        <v>13</v>
      </c>
      <c r="C139" s="38" t="s">
        <v>324</v>
      </c>
      <c r="D139" s="45"/>
      <c r="E139" s="46" t="s">
        <v>192</v>
      </c>
      <c r="F139" s="46"/>
      <c r="G139" s="38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48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</row>
    <row r="140" spans="1:248" s="24" customFormat="1" ht="18" customHeight="1" x14ac:dyDescent="0.25">
      <c r="A140" s="44">
        <f>IF(C140&lt;&gt;" ",COUNTA(C$10:$C140)," ")</f>
        <v>118</v>
      </c>
      <c r="B140" s="44">
        <f>IF(C140&lt;&gt;" ",COUNTA($C$127:C140)," ")</f>
        <v>14</v>
      </c>
      <c r="C140" s="38" t="s">
        <v>325</v>
      </c>
      <c r="D140" s="45"/>
      <c r="E140" s="46" t="s">
        <v>192</v>
      </c>
      <c r="F140" s="46"/>
      <c r="G140" s="3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8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</row>
    <row r="141" spans="1:248" s="41" customFormat="1" ht="18" customHeight="1" x14ac:dyDescent="0.25">
      <c r="A141" s="43" t="s">
        <v>326</v>
      </c>
      <c r="B141" s="43"/>
      <c r="C141" s="29"/>
      <c r="D141" s="29"/>
      <c r="E141" s="28"/>
      <c r="F141" s="30"/>
      <c r="G141" s="31">
        <f>0.15*6</f>
        <v>0.89999999999999991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48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63"/>
    </row>
    <row r="142" spans="1:248" s="24" customFormat="1" ht="18" customHeight="1" x14ac:dyDescent="0.25">
      <c r="A142" s="44">
        <f>IF(C142&lt;&gt;" ",COUNTA(C$10:$C142)," ")</f>
        <v>119</v>
      </c>
      <c r="B142" s="44">
        <f>IF(C142&lt;&gt;" ",COUNTA($C$142:C142)," ")</f>
        <v>1</v>
      </c>
      <c r="C142" s="38" t="s">
        <v>327</v>
      </c>
      <c r="D142" s="45"/>
      <c r="E142" s="46" t="s">
        <v>190</v>
      </c>
      <c r="F142" s="46" t="s">
        <v>191</v>
      </c>
      <c r="G142" s="38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</row>
    <row r="143" spans="1:248" s="24" customFormat="1" ht="18" customHeight="1" x14ac:dyDescent="0.25">
      <c r="A143" s="44">
        <f>IF(C143&lt;&gt;" ",COUNTA(C$10:$C143)," ")</f>
        <v>120</v>
      </c>
      <c r="B143" s="44">
        <f>IF(C143&lt;&gt;" ",COUNTA($C$142:C143)," ")</f>
        <v>2</v>
      </c>
      <c r="C143" s="38" t="s">
        <v>328</v>
      </c>
      <c r="D143" s="45"/>
      <c r="E143" s="46" t="s">
        <v>190</v>
      </c>
      <c r="F143" s="71" t="s">
        <v>191</v>
      </c>
      <c r="G143" s="38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</row>
    <row r="144" spans="1:248" s="63" customFormat="1" ht="18" customHeight="1" x14ac:dyDescent="0.25">
      <c r="A144" s="44">
        <f>IF(C144&lt;&gt;" ",COUNTA(C$10:$C144)," ")</f>
        <v>121</v>
      </c>
      <c r="B144" s="44">
        <f>IF(C144&lt;&gt;" ",COUNTA($C$142:C144)," ")</f>
        <v>3</v>
      </c>
      <c r="C144" s="38" t="s">
        <v>329</v>
      </c>
      <c r="D144" s="45"/>
      <c r="E144" s="46" t="s">
        <v>190</v>
      </c>
      <c r="F144" s="46" t="s">
        <v>195</v>
      </c>
      <c r="G144" s="38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50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</row>
    <row r="145" spans="1:248" s="58" customFormat="1" ht="18" customHeight="1" x14ac:dyDescent="0.25">
      <c r="A145" s="44">
        <f>IF(C145&lt;&gt;" ",COUNTA(C$10:$C145)," ")</f>
        <v>122</v>
      </c>
      <c r="B145" s="44">
        <f>IF(C145&lt;&gt;" ",COUNTA($C$142:C145)," ")</f>
        <v>4</v>
      </c>
      <c r="C145" s="38" t="s">
        <v>330</v>
      </c>
      <c r="D145" s="45"/>
      <c r="E145" s="46" t="s">
        <v>190</v>
      </c>
      <c r="F145" s="46" t="s">
        <v>195</v>
      </c>
      <c r="G145" s="38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50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63"/>
    </row>
    <row r="146" spans="1:248" s="64" customFormat="1" ht="18" customHeight="1" x14ac:dyDescent="0.25">
      <c r="A146" s="44">
        <f>IF(C146&lt;&gt;" ",COUNTA(C$10:$C146)," ")</f>
        <v>123</v>
      </c>
      <c r="B146" s="44">
        <f>IF(C146&lt;&gt;" ",COUNTA($C$142:C146)," ")</f>
        <v>5</v>
      </c>
      <c r="C146" s="38" t="s">
        <v>331</v>
      </c>
      <c r="D146" s="45"/>
      <c r="E146" s="46" t="s">
        <v>194</v>
      </c>
      <c r="F146" s="46" t="s">
        <v>195</v>
      </c>
      <c r="G146" s="38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50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58"/>
    </row>
    <row r="147" spans="1:248" s="66" customFormat="1" ht="18" customHeight="1" x14ac:dyDescent="0.25">
      <c r="A147" s="44">
        <f>IF(C147&lt;&gt;" ",COUNTA(C$10:$C147)," ")</f>
        <v>124</v>
      </c>
      <c r="B147" s="44">
        <f>IF(C147&lt;&gt;" ",COUNTA($C$142:C147)," ")</f>
        <v>6</v>
      </c>
      <c r="C147" s="38" t="s">
        <v>332</v>
      </c>
      <c r="D147" s="45"/>
      <c r="E147" s="46" t="s">
        <v>194</v>
      </c>
      <c r="F147" s="46" t="s">
        <v>195</v>
      </c>
      <c r="G147" s="38"/>
    </row>
    <row r="148" spans="1:248" s="41" customFormat="1" ht="18" customHeight="1" x14ac:dyDescent="0.25">
      <c r="A148" s="43" t="s">
        <v>333</v>
      </c>
      <c r="B148" s="43"/>
      <c r="C148" s="29"/>
      <c r="D148" s="29"/>
      <c r="E148" s="28"/>
      <c r="F148" s="30"/>
      <c r="G148" s="31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40"/>
    </row>
    <row r="149" spans="1:248" s="64" customFormat="1" ht="18" customHeight="1" x14ac:dyDescent="0.25">
      <c r="A149" s="44">
        <f>IF(C149&lt;&gt;" ",COUNTA(C$10:$C149)," ")</f>
        <v>125</v>
      </c>
      <c r="B149" s="44">
        <f>IF(C149&lt;&gt;" ",COUNTA($C$149:C149)," ")</f>
        <v>1</v>
      </c>
      <c r="C149" s="38" t="s">
        <v>334</v>
      </c>
      <c r="D149" s="45"/>
      <c r="E149" s="46" t="s">
        <v>194</v>
      </c>
      <c r="F149" s="46" t="s">
        <v>195</v>
      </c>
      <c r="G149" s="38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0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</row>
    <row r="150" spans="1:248" s="64" customFormat="1" ht="18" customHeight="1" x14ac:dyDescent="0.25">
      <c r="A150" s="44">
        <f>IF(C150&lt;&gt;" ",COUNTA(C$10:$C150)," ")</f>
        <v>126</v>
      </c>
      <c r="B150" s="44">
        <f>IF(C150&lt;&gt;" ",COUNTA($C$149:C150)," ")</f>
        <v>2</v>
      </c>
      <c r="C150" s="38" t="s">
        <v>335</v>
      </c>
      <c r="D150" s="45"/>
      <c r="E150" s="46" t="s">
        <v>194</v>
      </c>
      <c r="F150" s="46" t="s">
        <v>195</v>
      </c>
      <c r="G150" s="38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50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41"/>
    </row>
    <row r="151" spans="1:248" s="24" customFormat="1" ht="18" customHeight="1" x14ac:dyDescent="0.25">
      <c r="A151" s="44">
        <f>IF(C151&lt;&gt;" ",COUNTA(C$10:$C151)," ")</f>
        <v>127</v>
      </c>
      <c r="B151" s="44">
        <f>IF(C151&lt;&gt;" ",COUNTA($C$149:C151)," ")</f>
        <v>3</v>
      </c>
      <c r="C151" s="38" t="s">
        <v>336</v>
      </c>
      <c r="D151" s="45"/>
      <c r="E151" s="46" t="s">
        <v>194</v>
      </c>
      <c r="F151" s="46" t="s">
        <v>195</v>
      </c>
      <c r="G151" s="38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50"/>
      <c r="IN151" s="64"/>
    </row>
    <row r="152" spans="1:248" s="66" customFormat="1" ht="18" customHeight="1" x14ac:dyDescent="0.25">
      <c r="A152" s="44">
        <f>IF(C152&lt;&gt;" ",COUNTA(C$10:$C152)," ")</f>
        <v>128</v>
      </c>
      <c r="B152" s="44">
        <f>IF(C152&lt;&gt;" ",COUNTA($C$149:C152)," ")</f>
        <v>4</v>
      </c>
      <c r="C152" s="38" t="s">
        <v>337</v>
      </c>
      <c r="D152" s="45"/>
      <c r="E152" s="46" t="s">
        <v>192</v>
      </c>
      <c r="F152" s="65"/>
      <c r="G152" s="38"/>
    </row>
    <row r="153" spans="1:248" s="49" customFormat="1" ht="18" customHeight="1" x14ac:dyDescent="0.25">
      <c r="A153" s="43" t="s">
        <v>338</v>
      </c>
      <c r="B153" s="43"/>
      <c r="C153" s="29"/>
      <c r="D153" s="29"/>
      <c r="E153" s="28"/>
      <c r="F153" s="30"/>
      <c r="G153" s="31">
        <f>0.15*5</f>
        <v>0.75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57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26"/>
    </row>
    <row r="154" spans="1:248" s="76" customFormat="1" ht="18" customHeight="1" x14ac:dyDescent="0.25">
      <c r="A154" s="44">
        <f>IF(C154&lt;&gt;" ",COUNTA(C$10:$C154)," ")</f>
        <v>129</v>
      </c>
      <c r="B154" s="44">
        <f>IF(C154&lt;&gt;" ",COUNTA($C154:C$154)," ")</f>
        <v>1</v>
      </c>
      <c r="C154" s="38" t="s">
        <v>339</v>
      </c>
      <c r="D154" s="45"/>
      <c r="E154" s="46" t="s">
        <v>190</v>
      </c>
      <c r="F154" s="46" t="s">
        <v>191</v>
      </c>
      <c r="G154" s="38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70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49"/>
    </row>
    <row r="155" spans="1:248" s="76" customFormat="1" ht="18" customHeight="1" x14ac:dyDescent="0.25">
      <c r="A155" s="44">
        <f>IF(C155&lt;&gt;" ",COUNTA(C$10:$C155)," ")</f>
        <v>130</v>
      </c>
      <c r="B155" s="44">
        <f>IF(C155&lt;&gt;" ",COUNTA($C$154:C155)," ")</f>
        <v>2</v>
      </c>
      <c r="C155" s="38" t="s">
        <v>340</v>
      </c>
      <c r="D155" s="45"/>
      <c r="E155" s="46" t="s">
        <v>194</v>
      </c>
      <c r="F155" s="46" t="s">
        <v>195</v>
      </c>
      <c r="G155" s="38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70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94"/>
    </row>
    <row r="156" spans="1:248" s="76" customFormat="1" ht="18" customHeight="1" x14ac:dyDescent="0.25">
      <c r="A156" s="44">
        <f>IF(C156&lt;&gt;" ",COUNTA(C$10:$C156)," ")</f>
        <v>131</v>
      </c>
      <c r="B156" s="44">
        <f>IF(C156&lt;&gt;" ",COUNTA($C$154:C156)," ")</f>
        <v>3</v>
      </c>
      <c r="C156" s="38" t="s">
        <v>341</v>
      </c>
      <c r="D156" s="45"/>
      <c r="E156" s="46" t="s">
        <v>194</v>
      </c>
      <c r="F156" s="46" t="s">
        <v>195</v>
      </c>
      <c r="G156" s="38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70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94"/>
    </row>
    <row r="157" spans="1:248" s="76" customFormat="1" ht="18" customHeight="1" x14ac:dyDescent="0.25">
      <c r="A157" s="44">
        <f>IF(C157&lt;&gt;" ",COUNTA(C$10:$C157)," ")</f>
        <v>132</v>
      </c>
      <c r="B157" s="44">
        <f>IF(C157&lt;&gt;" ",COUNTA($C$154:C157)," ")</f>
        <v>4</v>
      </c>
      <c r="C157" s="38" t="s">
        <v>342</v>
      </c>
      <c r="D157" s="45"/>
      <c r="E157" s="46" t="s">
        <v>194</v>
      </c>
      <c r="F157" s="46" t="s">
        <v>195</v>
      </c>
      <c r="G157" s="38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</row>
    <row r="158" spans="1:248" s="56" customFormat="1" ht="18" customHeight="1" x14ac:dyDescent="0.25">
      <c r="A158" s="44">
        <f>IF(C158&lt;&gt;" ",COUNTA(C$10:$C158)," ")</f>
        <v>133</v>
      </c>
      <c r="B158" s="44">
        <f>IF(C158&lt;&gt;" ",COUNTA($C$154:C158)," ")</f>
        <v>5</v>
      </c>
      <c r="C158" s="38" t="s">
        <v>343</v>
      </c>
      <c r="D158" s="45"/>
      <c r="E158" s="46" t="s">
        <v>194</v>
      </c>
      <c r="F158" s="46" t="s">
        <v>195</v>
      </c>
      <c r="G158" s="38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40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</row>
    <row r="159" spans="1:248" s="56" customFormat="1" ht="18" customHeight="1" x14ac:dyDescent="0.25">
      <c r="A159" s="44">
        <f>IF(C159&lt;&gt;" ",COUNTA(C$10:$C159)," ")</f>
        <v>134</v>
      </c>
      <c r="B159" s="44">
        <f>IF(C159&lt;&gt;" ",COUNTA($C$154:C159)," ")</f>
        <v>6</v>
      </c>
      <c r="C159" s="38" t="s">
        <v>344</v>
      </c>
      <c r="D159" s="45"/>
      <c r="E159" s="46" t="s">
        <v>192</v>
      </c>
      <c r="F159" s="46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6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</row>
    <row r="160" spans="1:248" s="56" customFormat="1" ht="18" customHeight="1" x14ac:dyDescent="0.25">
      <c r="A160" s="44">
        <f>IF(C160&lt;&gt;" ",COUNTA(C$10:$C160)," ")</f>
        <v>135</v>
      </c>
      <c r="B160" s="44">
        <f>IF(C160&lt;&gt;" ",COUNTA($C$154:C160)," ")</f>
        <v>7</v>
      </c>
      <c r="C160" s="38" t="s">
        <v>345</v>
      </c>
      <c r="D160" s="45"/>
      <c r="E160" s="46" t="s">
        <v>192</v>
      </c>
      <c r="F160" s="46"/>
      <c r="G160" s="38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50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</row>
    <row r="161" spans="1:248" s="66" customFormat="1" ht="18" customHeight="1" x14ac:dyDescent="0.25">
      <c r="A161" s="44">
        <f>IF(C161&lt;&gt;" ",COUNTA(C$10:$C161)," ")</f>
        <v>136</v>
      </c>
      <c r="B161" s="44">
        <f>IF(C161&lt;&gt;" ",COUNTA($C$154:C161)," ")</f>
        <v>8</v>
      </c>
      <c r="C161" s="38" t="s">
        <v>346</v>
      </c>
      <c r="D161" s="45"/>
      <c r="E161" s="46" t="s">
        <v>192</v>
      </c>
      <c r="F161" s="46"/>
      <c r="G161" s="38"/>
    </row>
    <row r="162" spans="1:248" s="41" customFormat="1" ht="18" customHeight="1" x14ac:dyDescent="0.25">
      <c r="A162" s="43" t="s">
        <v>347</v>
      </c>
      <c r="B162" s="43"/>
      <c r="C162" s="29"/>
      <c r="D162" s="29"/>
      <c r="E162" s="28"/>
      <c r="F162" s="30"/>
      <c r="G162" s="31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8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63"/>
    </row>
    <row r="163" spans="1:248" s="41" customFormat="1" ht="18" customHeight="1" x14ac:dyDescent="0.25">
      <c r="A163" s="44">
        <f>IF(C163&lt;&gt;" ",COUNTA(C$10:$C163)," ")</f>
        <v>137</v>
      </c>
      <c r="B163" s="44">
        <f>IF(C163&lt;&gt;" ",COUNTA($C$163:C163)," ")</f>
        <v>1</v>
      </c>
      <c r="C163" s="38" t="s">
        <v>348</v>
      </c>
      <c r="D163" s="45"/>
      <c r="E163" s="46" t="s">
        <v>194</v>
      </c>
      <c r="F163" s="46" t="s">
        <v>195</v>
      </c>
      <c r="G163" s="38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82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</row>
    <row r="164" spans="1:248" s="41" customFormat="1" ht="18" customHeight="1" x14ac:dyDescent="0.25">
      <c r="A164" s="44">
        <f>IF(C164&lt;&gt;" ",COUNTA(C$10:$C164)," ")</f>
        <v>138</v>
      </c>
      <c r="B164" s="44">
        <f>IF(C164&lt;&gt;" ",COUNTA($C$163:C164)," ")</f>
        <v>2</v>
      </c>
      <c r="C164" s="38" t="s">
        <v>349</v>
      </c>
      <c r="D164" s="45"/>
      <c r="E164" s="46" t="s">
        <v>194</v>
      </c>
      <c r="F164" s="46" t="s">
        <v>195</v>
      </c>
      <c r="G164" s="38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82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</row>
    <row r="165" spans="1:248" s="24" customFormat="1" ht="18" customHeight="1" x14ac:dyDescent="0.25">
      <c r="A165" s="44">
        <f>IF(C165&lt;&gt;" ",COUNTA(C$10:$C165)," ")</f>
        <v>139</v>
      </c>
      <c r="B165" s="44">
        <f>IF(C165&lt;&gt;" ",COUNTA($C$163:C165)," ")</f>
        <v>3</v>
      </c>
      <c r="C165" s="38" t="s">
        <v>350</v>
      </c>
      <c r="D165" s="45"/>
      <c r="E165" s="46" t="s">
        <v>194</v>
      </c>
      <c r="F165" s="46" t="s">
        <v>195</v>
      </c>
      <c r="G165" s="38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61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41"/>
    </row>
    <row r="166" spans="1:248" s="24" customFormat="1" ht="18" customHeight="1" x14ac:dyDescent="0.25">
      <c r="A166" s="44">
        <f>IF(C166&lt;&gt;" ",COUNTA(C$10:$C166)," ")</f>
        <v>140</v>
      </c>
      <c r="B166" s="44">
        <f>IF(C166&lt;&gt;" ",COUNTA($C$163:C166)," ")</f>
        <v>4</v>
      </c>
      <c r="C166" s="38" t="s">
        <v>351</v>
      </c>
      <c r="D166" s="45"/>
      <c r="E166" s="46" t="s">
        <v>194</v>
      </c>
      <c r="F166" s="46" t="s">
        <v>195</v>
      </c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61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</row>
    <row r="167" spans="1:248" s="41" customFormat="1" ht="18" customHeight="1" x14ac:dyDescent="0.25">
      <c r="A167" s="44">
        <f>IF(C167&lt;&gt;" ",COUNTA(C$10:$C167)," ")</f>
        <v>141</v>
      </c>
      <c r="B167" s="44">
        <f>IF(C167&lt;&gt;" ",COUNTA($C$163:C167)," ")</f>
        <v>5</v>
      </c>
      <c r="C167" s="38" t="s">
        <v>352</v>
      </c>
      <c r="D167" s="45"/>
      <c r="E167" s="46" t="s">
        <v>194</v>
      </c>
      <c r="F167" s="46" t="s">
        <v>195</v>
      </c>
      <c r="G167" s="38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61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24"/>
    </row>
    <row r="168" spans="1:248" s="66" customFormat="1" ht="18" customHeight="1" x14ac:dyDescent="0.25">
      <c r="A168" s="44">
        <f>IF(C168&lt;&gt;" ",COUNTA(C$10:$C168)," ")</f>
        <v>142</v>
      </c>
      <c r="B168" s="44">
        <f>IF(C168&lt;&gt;" ",COUNTA($C$163:C168)," ")</f>
        <v>6</v>
      </c>
      <c r="C168" s="38" t="s">
        <v>353</v>
      </c>
      <c r="D168" s="45"/>
      <c r="E168" s="46" t="s">
        <v>192</v>
      </c>
      <c r="F168" s="46"/>
      <c r="G168" s="38"/>
    </row>
    <row r="169" spans="1:248" s="24" customFormat="1" ht="18" customHeight="1" x14ac:dyDescent="0.25">
      <c r="A169" s="43" t="s">
        <v>354</v>
      </c>
      <c r="B169" s="43"/>
      <c r="C169" s="29"/>
      <c r="D169" s="29"/>
      <c r="E169" s="28"/>
      <c r="F169" s="30"/>
      <c r="G169" s="31">
        <f>0.15*13</f>
        <v>1.95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40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</row>
    <row r="170" spans="1:248" s="24" customFormat="1" ht="18" customHeight="1" x14ac:dyDescent="0.25">
      <c r="A170" s="44">
        <f>IF(C170&lt;&gt;" ",COUNTA(C$10:$C170)," ")</f>
        <v>143</v>
      </c>
      <c r="B170" s="44">
        <f>IF(C170&lt;&gt;" ",COUNTA($C$170:C170)," ")</f>
        <v>1</v>
      </c>
      <c r="C170" s="38" t="s">
        <v>355</v>
      </c>
      <c r="D170" s="45"/>
      <c r="E170" s="46" t="s">
        <v>190</v>
      </c>
      <c r="F170" s="46" t="s">
        <v>191</v>
      </c>
      <c r="G170" s="38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40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</row>
    <row r="171" spans="1:248" s="41" customFormat="1" ht="18" customHeight="1" x14ac:dyDescent="0.25">
      <c r="A171" s="44">
        <f>IF(C171&lt;&gt;" ",COUNTA(C$10:$C171)," ")</f>
        <v>144</v>
      </c>
      <c r="B171" s="44">
        <f>IF(C171&lt;&gt;" ",COUNTA($C$170:C171)," ")</f>
        <v>2</v>
      </c>
      <c r="C171" s="38" t="s">
        <v>356</v>
      </c>
      <c r="D171" s="45"/>
      <c r="E171" s="46" t="s">
        <v>190</v>
      </c>
      <c r="F171" s="46" t="s">
        <v>191</v>
      </c>
      <c r="G171" s="38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50"/>
      <c r="AW171" s="24"/>
      <c r="IN171" s="24"/>
    </row>
    <row r="172" spans="1:248" s="49" customFormat="1" ht="18" customHeight="1" x14ac:dyDescent="0.25">
      <c r="A172" s="44">
        <f>IF(C172&lt;&gt;" ",COUNTA(C$10:$C172)," ")</f>
        <v>145</v>
      </c>
      <c r="B172" s="44">
        <f>IF(C172&lt;&gt;" ",COUNTA($C$170:C172)," ")</f>
        <v>3</v>
      </c>
      <c r="C172" s="38" t="s">
        <v>357</v>
      </c>
      <c r="D172" s="45"/>
      <c r="E172" s="46" t="s">
        <v>190</v>
      </c>
      <c r="F172" s="46" t="s">
        <v>191</v>
      </c>
      <c r="G172" s="38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40"/>
      <c r="AW172" s="41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41"/>
    </row>
    <row r="173" spans="1:248" s="49" customFormat="1" ht="18" customHeight="1" x14ac:dyDescent="0.25">
      <c r="A173" s="44">
        <f>IF(C173&lt;&gt;" ",COUNTA(C$10:$C173)," ")</f>
        <v>146</v>
      </c>
      <c r="B173" s="44">
        <f>IF(C173&lt;&gt;" ",COUNTA($C$170:C173)," ")</f>
        <v>4</v>
      </c>
      <c r="C173" s="38" t="s">
        <v>358</v>
      </c>
      <c r="D173" s="45"/>
      <c r="E173" s="46" t="s">
        <v>190</v>
      </c>
      <c r="F173" s="46" t="s">
        <v>195</v>
      </c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40"/>
      <c r="AW173" s="41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41"/>
    </row>
    <row r="174" spans="1:248" s="49" customFormat="1" ht="18" customHeight="1" x14ac:dyDescent="0.25">
      <c r="A174" s="44">
        <f>IF(C174&lt;&gt;" ",COUNTA(C$10:$C174)," ")</f>
        <v>147</v>
      </c>
      <c r="B174" s="44">
        <f>IF(C174&lt;&gt;" ",COUNTA($C$170:C174)," ")</f>
        <v>5</v>
      </c>
      <c r="C174" s="38" t="s">
        <v>359</v>
      </c>
      <c r="D174" s="45"/>
      <c r="E174" s="46" t="s">
        <v>194</v>
      </c>
      <c r="F174" s="46" t="s">
        <v>195</v>
      </c>
      <c r="G174" s="38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40"/>
      <c r="AW174" s="41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41"/>
    </row>
    <row r="175" spans="1:248" s="49" customFormat="1" ht="18" customHeight="1" x14ac:dyDescent="0.25">
      <c r="A175" s="44">
        <f>IF(C175&lt;&gt;" ",COUNTA(C$10:$C175)," ")</f>
        <v>148</v>
      </c>
      <c r="B175" s="44">
        <f>IF(C175&lt;&gt;" ",COUNTA($C$170:C175)," ")</f>
        <v>6</v>
      </c>
      <c r="C175" s="38" t="s">
        <v>360</v>
      </c>
      <c r="D175" s="45"/>
      <c r="E175" s="46" t="s">
        <v>194</v>
      </c>
      <c r="F175" s="46" t="s">
        <v>195</v>
      </c>
      <c r="G175" s="38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40"/>
      <c r="AW175" s="41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41"/>
    </row>
    <row r="176" spans="1:248" s="41" customFormat="1" ht="18" customHeight="1" x14ac:dyDescent="0.25">
      <c r="A176" s="44">
        <f>IF(C176&lt;&gt;" ",COUNTA(C$10:$C176)," ")</f>
        <v>149</v>
      </c>
      <c r="B176" s="44">
        <f>IF(C176&lt;&gt;" ",COUNTA($C$170:C176)," ")</f>
        <v>7</v>
      </c>
      <c r="C176" s="38" t="s">
        <v>361</v>
      </c>
      <c r="D176" s="45"/>
      <c r="E176" s="46" t="s">
        <v>194</v>
      </c>
      <c r="F176" s="46" t="s">
        <v>195</v>
      </c>
      <c r="G176" s="38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40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49"/>
    </row>
    <row r="177" spans="1:248" s="49" customFormat="1" ht="18" customHeight="1" x14ac:dyDescent="0.25">
      <c r="A177" s="44">
        <f>IF(C177&lt;&gt;" ",COUNTA(C$10:$C177)," ")</f>
        <v>150</v>
      </c>
      <c r="B177" s="44">
        <f>IF(C177&lt;&gt;" ",COUNTA($C$170:C177)," ")</f>
        <v>8</v>
      </c>
      <c r="C177" s="38" t="s">
        <v>362</v>
      </c>
      <c r="D177" s="45"/>
      <c r="E177" s="46" t="s">
        <v>194</v>
      </c>
      <c r="F177" s="46" t="s">
        <v>195</v>
      </c>
      <c r="G177" s="38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40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</row>
    <row r="178" spans="1:248" s="95" customFormat="1" ht="18" customHeight="1" x14ac:dyDescent="0.25">
      <c r="A178" s="44">
        <f>IF(C178&lt;&gt;" ",COUNTA(C$10:$C178)," ")</f>
        <v>151</v>
      </c>
      <c r="B178" s="44">
        <f>IF(C178&lt;&gt;" ",COUNTA($C$170:C178)," ")</f>
        <v>9</v>
      </c>
      <c r="C178" s="38" t="s">
        <v>363</v>
      </c>
      <c r="D178" s="45"/>
      <c r="E178" s="46" t="s">
        <v>194</v>
      </c>
      <c r="F178" s="46" t="s">
        <v>195</v>
      </c>
      <c r="G178" s="38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40"/>
      <c r="AW178" s="41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49"/>
    </row>
    <row r="179" spans="1:248" s="49" customFormat="1" ht="18" customHeight="1" x14ac:dyDescent="0.25">
      <c r="A179" s="44">
        <f>IF(C179&lt;&gt;" ",COUNTA(C$10:$C179)," ")</f>
        <v>152</v>
      </c>
      <c r="B179" s="44">
        <f>IF(C179&lt;&gt;" ",COUNTA($C$170:C179)," ")</f>
        <v>10</v>
      </c>
      <c r="C179" s="38" t="s">
        <v>364</v>
      </c>
      <c r="D179" s="45"/>
      <c r="E179" s="46" t="s">
        <v>194</v>
      </c>
      <c r="F179" s="46" t="s">
        <v>195</v>
      </c>
      <c r="G179" s="38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50"/>
      <c r="AW179" s="24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95"/>
    </row>
    <row r="180" spans="1:248" s="41" customFormat="1" ht="18" customHeight="1" x14ac:dyDescent="0.25">
      <c r="A180" s="44">
        <f>IF(C180&lt;&gt;" ",COUNTA(C$10:$C180)," ")</f>
        <v>153</v>
      </c>
      <c r="B180" s="44">
        <f>IF(C180&lt;&gt;" ",COUNTA($C$170:C180)," ")</f>
        <v>11</v>
      </c>
      <c r="C180" s="38" t="s">
        <v>365</v>
      </c>
      <c r="D180" s="45"/>
      <c r="E180" s="46" t="s">
        <v>194</v>
      </c>
      <c r="F180" s="46" t="s">
        <v>195</v>
      </c>
      <c r="G180" s="38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50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</row>
    <row r="181" spans="1:248" s="24" customFormat="1" ht="18" customHeight="1" x14ac:dyDescent="0.25">
      <c r="A181" s="44">
        <f>IF(C181&lt;&gt;" ",COUNTA(C$10:$C181)," ")</f>
        <v>154</v>
      </c>
      <c r="B181" s="44">
        <f>IF(C181&lt;&gt;" ",COUNTA($C$170:C181)," ")</f>
        <v>12</v>
      </c>
      <c r="C181" s="38" t="s">
        <v>366</v>
      </c>
      <c r="D181" s="45"/>
      <c r="E181" s="46" t="s">
        <v>194</v>
      </c>
      <c r="F181" s="46" t="s">
        <v>195</v>
      </c>
      <c r="G181" s="38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50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</row>
    <row r="182" spans="1:248" s="49" customFormat="1" ht="18" customHeight="1" x14ac:dyDescent="0.25">
      <c r="A182" s="44">
        <f>IF(C182&lt;&gt;" ",COUNTA(C$10:$C182)," ")</f>
        <v>155</v>
      </c>
      <c r="B182" s="44">
        <f>IF(C182&lt;&gt;" ",COUNTA($C$170:C182)," ")</f>
        <v>13</v>
      </c>
      <c r="C182" s="38" t="s">
        <v>367</v>
      </c>
      <c r="D182" s="45"/>
      <c r="E182" s="46" t="s">
        <v>194</v>
      </c>
      <c r="F182" s="46" t="s">
        <v>195</v>
      </c>
      <c r="G182" s="38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48"/>
      <c r="IN182" s="24"/>
    </row>
    <row r="183" spans="1:248" s="66" customFormat="1" ht="18" customHeight="1" x14ac:dyDescent="0.25">
      <c r="A183" s="44">
        <f>IF(C183&lt;&gt;" ",COUNTA(C$10:$C183)," ")</f>
        <v>156</v>
      </c>
      <c r="B183" s="44">
        <f>IF(C183&lt;&gt;" ",COUNTA($C$170:C183)," ")</f>
        <v>14</v>
      </c>
      <c r="C183" s="38" t="s">
        <v>368</v>
      </c>
      <c r="D183" s="45"/>
      <c r="E183" s="65" t="s">
        <v>192</v>
      </c>
      <c r="F183" s="46"/>
      <c r="G183" s="38"/>
    </row>
    <row r="184" spans="1:248" s="47" customFormat="1" ht="18" customHeight="1" x14ac:dyDescent="0.25">
      <c r="A184" s="43" t="s">
        <v>369</v>
      </c>
      <c r="B184" s="43"/>
      <c r="C184" s="29"/>
      <c r="D184" s="29"/>
      <c r="E184" s="28"/>
      <c r="F184" s="30"/>
      <c r="G184" s="31">
        <f>0.15*12</f>
        <v>1.7999999999999998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48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68"/>
    </row>
    <row r="185" spans="1:248" s="24" customFormat="1" ht="18" customHeight="1" x14ac:dyDescent="0.25">
      <c r="A185" s="44">
        <f>IF(C185&lt;&gt;" ",COUNTA(C$10:$C185)," ")</f>
        <v>157</v>
      </c>
      <c r="B185" s="44">
        <f>IF(C185&lt;&gt;" ",COUNTA($C$185:C185)," ")</f>
        <v>1</v>
      </c>
      <c r="C185" s="38" t="s">
        <v>370</v>
      </c>
      <c r="D185" s="45"/>
      <c r="E185" s="46" t="s">
        <v>190</v>
      </c>
      <c r="F185" s="46" t="s">
        <v>191</v>
      </c>
      <c r="G185" s="38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48"/>
      <c r="AW185" s="49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</row>
    <row r="186" spans="1:248" s="47" customFormat="1" ht="18" customHeight="1" x14ac:dyDescent="0.25">
      <c r="A186" s="44">
        <f>IF(C186&lt;&gt;" ",COUNTA(C$10:$C186)," ")</f>
        <v>158</v>
      </c>
      <c r="B186" s="44">
        <f>IF(C186&lt;&gt;" ",COUNTA($C$185:C186)," ")</f>
        <v>2</v>
      </c>
      <c r="C186" s="38" t="s">
        <v>371</v>
      </c>
      <c r="D186" s="45"/>
      <c r="E186" s="46" t="s">
        <v>190</v>
      </c>
      <c r="F186" s="46" t="s">
        <v>191</v>
      </c>
      <c r="G186" s="38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48"/>
      <c r="AW186" s="49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24"/>
    </row>
    <row r="187" spans="1:248" s="64" customFormat="1" ht="18" customHeight="1" x14ac:dyDescent="0.25">
      <c r="A187" s="44">
        <f>IF(C187&lt;&gt;" ",COUNTA(C$10:$C187)," ")</f>
        <v>159</v>
      </c>
      <c r="B187" s="44">
        <f>IF(C187&lt;&gt;" ",COUNTA($C$185:C187)," ")</f>
        <v>3</v>
      </c>
      <c r="C187" s="38" t="s">
        <v>372</v>
      </c>
      <c r="D187" s="45"/>
      <c r="E187" s="46" t="s">
        <v>190</v>
      </c>
      <c r="F187" s="71" t="s">
        <v>191</v>
      </c>
      <c r="G187" s="38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70"/>
    </row>
    <row r="188" spans="1:248" s="41" customFormat="1" ht="18" customHeight="1" x14ac:dyDescent="0.25">
      <c r="A188" s="44">
        <f>IF(C188&lt;&gt;" ",COUNTA(C$10:$C188)," ")</f>
        <v>160</v>
      </c>
      <c r="B188" s="44">
        <f>IF(C188&lt;&gt;" ",COUNTA($C$185:C188)," ")</f>
        <v>4</v>
      </c>
      <c r="C188" s="38" t="s">
        <v>174</v>
      </c>
      <c r="D188" s="45"/>
      <c r="E188" s="46" t="s">
        <v>190</v>
      </c>
      <c r="F188" s="71" t="s">
        <v>191</v>
      </c>
      <c r="G188" s="38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62"/>
      <c r="AW188" s="59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64"/>
    </row>
    <row r="189" spans="1:248" s="24" customFormat="1" ht="18" customHeight="1" x14ac:dyDescent="0.25">
      <c r="A189" s="44">
        <f>IF(C189&lt;&gt;" ",COUNTA(C$10:$C189)," ")</f>
        <v>161</v>
      </c>
      <c r="B189" s="44">
        <f>IF(C189&lt;&gt;" ",COUNTA($C$185:C189)," ")</f>
        <v>5</v>
      </c>
      <c r="C189" s="38" t="s">
        <v>373</v>
      </c>
      <c r="D189" s="45"/>
      <c r="E189" s="46" t="s">
        <v>194</v>
      </c>
      <c r="F189" s="46" t="s">
        <v>195</v>
      </c>
      <c r="G189" s="38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70"/>
      <c r="AW189" s="64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</row>
    <row r="190" spans="1:248" s="96" customFormat="1" ht="18" customHeight="1" x14ac:dyDescent="0.25">
      <c r="A190" s="44">
        <f>IF(C190&lt;&gt;" ",COUNTA(C$10:$C190)," ")</f>
        <v>162</v>
      </c>
      <c r="B190" s="44">
        <f>IF(C190&lt;&gt;" ",COUNTA($C$185:C190)," ")</f>
        <v>6</v>
      </c>
      <c r="C190" s="38" t="s">
        <v>374</v>
      </c>
      <c r="D190" s="45"/>
      <c r="E190" s="46" t="s">
        <v>194</v>
      </c>
      <c r="F190" s="46" t="s">
        <v>195</v>
      </c>
      <c r="G190" s="38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67"/>
      <c r="AW190" s="68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</row>
    <row r="191" spans="1:248" s="96" customFormat="1" ht="18" customHeight="1" x14ac:dyDescent="0.25">
      <c r="A191" s="44">
        <f>IF(C191&lt;&gt;" ",COUNTA(C$10:$C191)," ")</f>
        <v>163</v>
      </c>
      <c r="B191" s="44">
        <f>IF(C191&lt;&gt;" ",COUNTA($C$185:C191)," ")</f>
        <v>7</v>
      </c>
      <c r="C191" s="38" t="s">
        <v>375</v>
      </c>
      <c r="D191" s="45"/>
      <c r="E191" s="46" t="s">
        <v>194</v>
      </c>
      <c r="F191" s="46" t="s">
        <v>195</v>
      </c>
      <c r="G191" s="38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50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</row>
    <row r="192" spans="1:248" s="63" customFormat="1" ht="18" customHeight="1" x14ac:dyDescent="0.25">
      <c r="A192" s="44">
        <f>IF(C192&lt;&gt;" ",COUNTA(C$10:$C192)," ")</f>
        <v>164</v>
      </c>
      <c r="B192" s="44">
        <f>IF(C192&lt;&gt;" ",COUNTA($C$185:C192)," ")</f>
        <v>8</v>
      </c>
      <c r="C192" s="38" t="s">
        <v>376</v>
      </c>
      <c r="D192" s="45"/>
      <c r="E192" s="46" t="s">
        <v>194</v>
      </c>
      <c r="F192" s="46" t="s">
        <v>195</v>
      </c>
      <c r="G192" s="38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97"/>
      <c r="AW192" s="96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</row>
    <row r="193" spans="1:248" s="58" customFormat="1" ht="18" customHeight="1" x14ac:dyDescent="0.25">
      <c r="A193" s="44">
        <f>IF(C193&lt;&gt;" ",COUNTA(C$10:$C193)," ")</f>
        <v>165</v>
      </c>
      <c r="B193" s="44">
        <f>IF(C193&lt;&gt;" ",COUNTA($C$185:C193)," ")</f>
        <v>9</v>
      </c>
      <c r="C193" s="38" t="s">
        <v>377</v>
      </c>
      <c r="D193" s="45"/>
      <c r="E193" s="46" t="s">
        <v>194</v>
      </c>
      <c r="F193" s="46" t="s">
        <v>195</v>
      </c>
      <c r="G193" s="38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48"/>
      <c r="AW193" s="49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49"/>
    </row>
    <row r="194" spans="1:248" s="58" customFormat="1" ht="18" customHeight="1" x14ac:dyDescent="0.25">
      <c r="A194" s="44">
        <f>IF(C194&lt;&gt;" ",COUNTA(C$10:$C194)," ")</f>
        <v>166</v>
      </c>
      <c r="B194" s="44">
        <f>IF(C194&lt;&gt;" ",COUNTA($C$185:C194)," ")</f>
        <v>10</v>
      </c>
      <c r="C194" s="38" t="s">
        <v>378</v>
      </c>
      <c r="D194" s="45"/>
      <c r="E194" s="46" t="s">
        <v>194</v>
      </c>
      <c r="F194" s="46" t="s">
        <v>195</v>
      </c>
      <c r="G194" s="38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60"/>
      <c r="AW194" s="47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</row>
    <row r="195" spans="1:248" s="41" customFormat="1" ht="18" customHeight="1" x14ac:dyDescent="0.25">
      <c r="A195" s="44">
        <f>IF(C195&lt;&gt;" ",COUNTA(C$10:$C195)," ")</f>
        <v>167</v>
      </c>
      <c r="B195" s="44">
        <f>IF(C195&lt;&gt;" ",COUNTA($C$185:C195)," ")</f>
        <v>11</v>
      </c>
      <c r="C195" s="38" t="s">
        <v>379</v>
      </c>
      <c r="D195" s="45"/>
      <c r="E195" s="46" t="s">
        <v>194</v>
      </c>
      <c r="F195" s="46" t="s">
        <v>195</v>
      </c>
      <c r="G195" s="38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67"/>
      <c r="AW195" s="68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77"/>
    </row>
    <row r="196" spans="1:248" s="41" customFormat="1" ht="18" customHeight="1" x14ac:dyDescent="0.25">
      <c r="A196" s="44">
        <f>IF(C196&lt;&gt;" ",COUNTA(C$10:$C196)," ")</f>
        <v>168</v>
      </c>
      <c r="B196" s="44">
        <f>IF(C196&lt;&gt;" ",COUNTA($C$185:C196)," ")</f>
        <v>12</v>
      </c>
      <c r="C196" s="38" t="s">
        <v>380</v>
      </c>
      <c r="D196" s="45"/>
      <c r="E196" s="46" t="s">
        <v>194</v>
      </c>
      <c r="F196" s="46" t="s">
        <v>195</v>
      </c>
      <c r="G196" s="38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40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</row>
    <row r="197" spans="1:248" s="41" customFormat="1" ht="18" customHeight="1" x14ac:dyDescent="0.25">
      <c r="A197" s="44">
        <f>IF(C197&lt;&gt;" ",COUNTA(C$10:$C197)," ")</f>
        <v>169</v>
      </c>
      <c r="B197" s="44">
        <f>IF(C197&lt;&gt;" ",COUNTA($C$185:C197)," ")</f>
        <v>13</v>
      </c>
      <c r="C197" s="38" t="s">
        <v>381</v>
      </c>
      <c r="D197" s="45"/>
      <c r="E197" s="46" t="s">
        <v>192</v>
      </c>
      <c r="F197" s="46"/>
      <c r="G197" s="38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50"/>
      <c r="AW197" s="24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</row>
    <row r="198" spans="1:248" s="24" customFormat="1" ht="18" customHeight="1" x14ac:dyDescent="0.25">
      <c r="A198" s="44">
        <f>IF(C198&lt;&gt;" ",COUNTA(C$10:$C198)," ")</f>
        <v>170</v>
      </c>
      <c r="B198" s="44">
        <f>IF(C198&lt;&gt;" ",COUNTA($C$185:C198)," ")</f>
        <v>14</v>
      </c>
      <c r="C198" s="38" t="s">
        <v>382</v>
      </c>
      <c r="D198" s="45"/>
      <c r="E198" s="46" t="s">
        <v>192</v>
      </c>
      <c r="F198" s="46"/>
      <c r="G198" s="38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50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</row>
    <row r="199" spans="1:248" s="49" customFormat="1" ht="18" customHeight="1" x14ac:dyDescent="0.25">
      <c r="A199" s="44">
        <f>IF(C199&lt;&gt;" ",COUNTA(C$10:$C199)," ")</f>
        <v>171</v>
      </c>
      <c r="B199" s="44">
        <f>IF(C199&lt;&gt;" ",COUNTA($C$185:C199)," ")</f>
        <v>15</v>
      </c>
      <c r="C199" s="38" t="s">
        <v>383</v>
      </c>
      <c r="D199" s="45"/>
      <c r="E199" s="46" t="s">
        <v>192</v>
      </c>
      <c r="F199" s="46"/>
      <c r="G199" s="38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50"/>
      <c r="AW199" s="24"/>
    </row>
    <row r="200" spans="1:248" s="49" customFormat="1" ht="18" customHeight="1" x14ac:dyDescent="0.25">
      <c r="A200" s="43" t="s">
        <v>384</v>
      </c>
      <c r="B200" s="43"/>
      <c r="C200" s="29"/>
      <c r="D200" s="29"/>
      <c r="E200" s="28"/>
      <c r="F200" s="30"/>
      <c r="G200" s="31">
        <f>(15/100)*9</f>
        <v>1.3499999999999999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57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41"/>
    </row>
    <row r="201" spans="1:248" s="41" customFormat="1" ht="18" customHeight="1" x14ac:dyDescent="0.25">
      <c r="A201" s="44">
        <f>IF(C201&lt;&gt;" ",COUNTA(C$10:$C201)," ")</f>
        <v>172</v>
      </c>
      <c r="B201" s="44">
        <f>IF(C201&lt;&gt;" ",COUNTA($C$201:C201)," ")</f>
        <v>1</v>
      </c>
      <c r="C201" s="38" t="s">
        <v>385</v>
      </c>
      <c r="D201" s="45"/>
      <c r="E201" s="46" t="s">
        <v>190</v>
      </c>
      <c r="F201" s="46" t="s">
        <v>191</v>
      </c>
      <c r="G201" s="38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40"/>
      <c r="IN201" s="49"/>
    </row>
    <row r="202" spans="1:248" s="91" customFormat="1" ht="18" customHeight="1" x14ac:dyDescent="0.3">
      <c r="A202" s="44">
        <f>IF(C202&lt;&gt;" ",COUNTA(C$10:$C202)," ")</f>
        <v>173</v>
      </c>
      <c r="B202" s="44">
        <f>IF(C202&lt;&gt;" ",COUNTA($C$201:C202)," ")</f>
        <v>2</v>
      </c>
      <c r="C202" s="38" t="s">
        <v>17</v>
      </c>
      <c r="D202" s="45" t="s">
        <v>269</v>
      </c>
      <c r="E202" s="46" t="s">
        <v>190</v>
      </c>
      <c r="F202" s="46" t="s">
        <v>191</v>
      </c>
      <c r="G202" s="38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78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80"/>
    </row>
    <row r="203" spans="1:248" s="80" customFormat="1" ht="18" customHeight="1" x14ac:dyDescent="0.3">
      <c r="A203" s="44">
        <f>IF(C203&lt;&gt;" ",COUNTA(C$10:$C203)," ")</f>
        <v>174</v>
      </c>
      <c r="B203" s="44">
        <f>IF(C203&lt;&gt;" ",COUNTA($C$201:C203)," ")</f>
        <v>3</v>
      </c>
      <c r="C203" s="38" t="s">
        <v>18</v>
      </c>
      <c r="D203" s="45" t="s">
        <v>270</v>
      </c>
      <c r="E203" s="46" t="s">
        <v>190</v>
      </c>
      <c r="F203" s="71" t="s">
        <v>191</v>
      </c>
      <c r="G203" s="38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78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</row>
    <row r="204" spans="1:248" s="91" customFormat="1" ht="18" customHeight="1" x14ac:dyDescent="0.3">
      <c r="A204" s="44">
        <f>IF(C204&lt;&gt;" ",COUNTA(C$10:$C204)," ")</f>
        <v>175</v>
      </c>
      <c r="B204" s="44">
        <f>IF(C204&lt;&gt;" ",COUNTA($C$201:C204)," ")</f>
        <v>4</v>
      </c>
      <c r="C204" s="38" t="s">
        <v>19</v>
      </c>
      <c r="D204" s="45" t="s">
        <v>270</v>
      </c>
      <c r="E204" s="46" t="s">
        <v>190</v>
      </c>
      <c r="F204" s="46" t="s">
        <v>195</v>
      </c>
      <c r="G204" s="38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87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</row>
    <row r="205" spans="1:248" s="79" customFormat="1" ht="18" customHeight="1" x14ac:dyDescent="0.3">
      <c r="A205" s="44">
        <f>IF(C205&lt;&gt;" ",COUNTA(C$10:$C205)," ")</f>
        <v>176</v>
      </c>
      <c r="B205" s="44">
        <f>IF(C205&lt;&gt;" ",COUNTA($C$201:C205)," ")</f>
        <v>5</v>
      </c>
      <c r="C205" s="38" t="s">
        <v>20</v>
      </c>
      <c r="D205" s="45" t="s">
        <v>269</v>
      </c>
      <c r="E205" s="46" t="s">
        <v>190</v>
      </c>
      <c r="F205" s="46" t="s">
        <v>195</v>
      </c>
      <c r="G205" s="38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78"/>
      <c r="IN205" s="91"/>
    </row>
    <row r="206" spans="1:248" s="55" customFormat="1" ht="18" customHeight="1" x14ac:dyDescent="0.3">
      <c r="A206" s="44">
        <f>IF(C206&lt;&gt;" ",COUNTA(C$10:$C206)," ")</f>
        <v>177</v>
      </c>
      <c r="B206" s="44">
        <f>IF(C206&lt;&gt;" ",COUNTA($C$201:C206)," ")</f>
        <v>6</v>
      </c>
      <c r="C206" s="38" t="s">
        <v>21</v>
      </c>
      <c r="D206" s="45" t="s">
        <v>270</v>
      </c>
      <c r="E206" s="46" t="s">
        <v>190</v>
      </c>
      <c r="F206" s="46" t="s">
        <v>195</v>
      </c>
      <c r="G206" s="38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78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</row>
    <row r="207" spans="1:248" s="79" customFormat="1" ht="18" customHeight="1" x14ac:dyDescent="0.3">
      <c r="A207" s="44">
        <f>IF(C207&lt;&gt;" ",COUNTA(C$10:$C207)," ")</f>
        <v>178</v>
      </c>
      <c r="B207" s="44">
        <f>IF(C207&lt;&gt;" ",COUNTA($C$201:C207)," ")</f>
        <v>7</v>
      </c>
      <c r="C207" s="38" t="s">
        <v>22</v>
      </c>
      <c r="D207" s="45" t="s">
        <v>270</v>
      </c>
      <c r="E207" s="46" t="s">
        <v>190</v>
      </c>
      <c r="F207" s="46" t="s">
        <v>195</v>
      </c>
      <c r="G207" s="38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78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55"/>
    </row>
    <row r="208" spans="1:248" s="41" customFormat="1" ht="18" customHeight="1" x14ac:dyDescent="0.25">
      <c r="A208" s="44">
        <f>IF(C208&lt;&gt;" ",COUNTA(C$10:$C208)," ")</f>
        <v>179</v>
      </c>
      <c r="B208" s="44">
        <f>IF(C208&lt;&gt;" ",COUNTA($C$201:C208)," ")</f>
        <v>8</v>
      </c>
      <c r="C208" s="38" t="s">
        <v>386</v>
      </c>
      <c r="D208" s="45"/>
      <c r="E208" s="46" t="s">
        <v>194</v>
      </c>
      <c r="F208" s="46" t="s">
        <v>195</v>
      </c>
      <c r="G208" s="38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40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63"/>
    </row>
    <row r="209" spans="1:248" s="41" customFormat="1" ht="18" customHeight="1" x14ac:dyDescent="0.25">
      <c r="A209" s="44">
        <f>IF(C209&lt;&gt;" ",COUNTA(C$10:$C209)," ")</f>
        <v>180</v>
      </c>
      <c r="B209" s="44">
        <f>IF(C209&lt;&gt;" ",COUNTA($C$201:C209)," ")</f>
        <v>9</v>
      </c>
      <c r="C209" s="38" t="s">
        <v>387</v>
      </c>
      <c r="D209" s="45"/>
      <c r="E209" s="46" t="s">
        <v>194</v>
      </c>
      <c r="F209" s="46" t="s">
        <v>195</v>
      </c>
      <c r="G209" s="38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40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63"/>
    </row>
    <row r="210" spans="1:248" s="79" customFormat="1" ht="18" customHeight="1" x14ac:dyDescent="0.3">
      <c r="A210" s="44">
        <f>IF(C210&lt;&gt;" ",COUNTA(C$10:$C210)," ")</f>
        <v>181</v>
      </c>
      <c r="B210" s="44">
        <f>IF(C210&lt;&gt;" ",COUNTA($C$201:C210)," ")</f>
        <v>10</v>
      </c>
      <c r="C210" s="38" t="s">
        <v>23</v>
      </c>
      <c r="D210" s="45" t="s">
        <v>271</v>
      </c>
      <c r="E210" s="46" t="s">
        <v>192</v>
      </c>
      <c r="F210" s="46"/>
      <c r="G210" s="38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78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55"/>
    </row>
    <row r="211" spans="1:248" s="79" customFormat="1" ht="18" customHeight="1" x14ac:dyDescent="0.3">
      <c r="A211" s="44">
        <f>IF(C211&lt;&gt;" ",COUNTA(C$10:$C211)," ")</f>
        <v>182</v>
      </c>
      <c r="B211" s="44">
        <f>IF(C211&lt;&gt;" ",COUNTA($C$201:C211)," ")</f>
        <v>11</v>
      </c>
      <c r="C211" s="38" t="s">
        <v>24</v>
      </c>
      <c r="D211" s="45" t="s">
        <v>271</v>
      </c>
      <c r="E211" s="46" t="s">
        <v>192</v>
      </c>
      <c r="F211" s="46"/>
      <c r="G211" s="38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78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55"/>
    </row>
    <row r="212" spans="1:248" s="79" customFormat="1" ht="18" customHeight="1" x14ac:dyDescent="0.3">
      <c r="A212" s="44">
        <f>IF(C212&lt;&gt;" ",COUNTA(C$10:$C212)," ")</f>
        <v>183</v>
      </c>
      <c r="B212" s="44">
        <f>IF(C212&lt;&gt;" ",COUNTA($C$201:C212)," ")</f>
        <v>12</v>
      </c>
      <c r="C212" s="38" t="s">
        <v>25</v>
      </c>
      <c r="D212" s="45" t="s">
        <v>271</v>
      </c>
      <c r="E212" s="46" t="s">
        <v>192</v>
      </c>
      <c r="F212" s="46"/>
      <c r="G212" s="38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78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55"/>
    </row>
    <row r="213" spans="1:248" s="79" customFormat="1" ht="18" customHeight="1" x14ac:dyDescent="0.3">
      <c r="A213" s="44">
        <f>IF(C213&lt;&gt;" ",COUNTA(C$10:$C213)," ")</f>
        <v>184</v>
      </c>
      <c r="B213" s="44">
        <f>IF(C213&lt;&gt;" ",COUNTA($C$201:C213)," ")</f>
        <v>13</v>
      </c>
      <c r="C213" s="38" t="s">
        <v>26</v>
      </c>
      <c r="D213" s="45" t="s">
        <v>271</v>
      </c>
      <c r="E213" s="46" t="s">
        <v>192</v>
      </c>
      <c r="F213" s="46"/>
      <c r="G213" s="38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78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55"/>
    </row>
    <row r="214" spans="1:248" s="79" customFormat="1" ht="18" customHeight="1" x14ac:dyDescent="0.3">
      <c r="A214" s="44">
        <f>IF(C214&lt;&gt;" ",COUNTA(C$10:$C214)," ")</f>
        <v>185</v>
      </c>
      <c r="B214" s="44">
        <f>IF(C214&lt;&gt;" ",COUNTA($C$201:C214)," ")</f>
        <v>14</v>
      </c>
      <c r="C214" s="38" t="s">
        <v>27</v>
      </c>
      <c r="D214" s="45" t="s">
        <v>271</v>
      </c>
      <c r="E214" s="46" t="s">
        <v>192</v>
      </c>
      <c r="F214" s="46"/>
      <c r="G214" s="38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78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55"/>
    </row>
    <row r="215" spans="1:248" s="64" customFormat="1" ht="18" customHeight="1" x14ac:dyDescent="0.25">
      <c r="A215" s="43" t="s">
        <v>388</v>
      </c>
      <c r="B215" s="43"/>
      <c r="C215" s="29"/>
      <c r="D215" s="29"/>
      <c r="E215" s="28"/>
      <c r="F215" s="30"/>
      <c r="G215" s="31">
        <f>(15/100)*12</f>
        <v>1.7999999999999998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40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</row>
    <row r="216" spans="1:248" s="64" customFormat="1" ht="18" customHeight="1" x14ac:dyDescent="0.25">
      <c r="A216" s="44">
        <f>IF(C216&lt;&gt;" ",COUNTA(C$10:$C216)," ")</f>
        <v>186</v>
      </c>
      <c r="B216" s="44">
        <f>IF(C216&lt;&gt;" ",COUNTA($C$216:C216)," ")</f>
        <v>1</v>
      </c>
      <c r="C216" s="38" t="s">
        <v>68</v>
      </c>
      <c r="D216" s="45"/>
      <c r="E216" s="46" t="s">
        <v>190</v>
      </c>
      <c r="F216" s="46" t="s">
        <v>195</v>
      </c>
      <c r="G216" s="38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40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</row>
    <row r="217" spans="1:248" s="79" customFormat="1" ht="18" customHeight="1" x14ac:dyDescent="0.3">
      <c r="A217" s="44">
        <f>IF(C217&lt;&gt;" ",COUNTA(C$10:$C217)," ")</f>
        <v>187</v>
      </c>
      <c r="B217" s="44">
        <f>IF(C217&lt;&gt;" ",COUNTA($C$216:C217)," ")</f>
        <v>2</v>
      </c>
      <c r="C217" s="38" t="s">
        <v>28</v>
      </c>
      <c r="D217" s="45" t="s">
        <v>389</v>
      </c>
      <c r="E217" s="46" t="s">
        <v>190</v>
      </c>
      <c r="F217" s="46" t="s">
        <v>191</v>
      </c>
      <c r="G217" s="38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78"/>
      <c r="IN217" s="54"/>
    </row>
    <row r="218" spans="1:248" s="41" customFormat="1" ht="18" customHeight="1" x14ac:dyDescent="0.25">
      <c r="A218" s="44">
        <f>IF(C218&lt;&gt;" ",COUNTA(C$10:$C218)," ")</f>
        <v>188</v>
      </c>
      <c r="B218" s="44">
        <f>IF(C218&lt;&gt;" ",COUNTA($C$216:C218)," ")</f>
        <v>3</v>
      </c>
      <c r="C218" s="38" t="s">
        <v>31</v>
      </c>
      <c r="D218" s="45" t="s">
        <v>269</v>
      </c>
      <c r="E218" s="46" t="s">
        <v>190</v>
      </c>
      <c r="F218" s="46" t="s">
        <v>191</v>
      </c>
      <c r="G218" s="38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98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</row>
    <row r="219" spans="1:248" s="41" customFormat="1" ht="18" customHeight="1" x14ac:dyDescent="0.25">
      <c r="A219" s="44">
        <f>IF(C219&lt;&gt;" ",COUNTA(C$10:$C219)," ")</f>
        <v>189</v>
      </c>
      <c r="B219" s="44">
        <f>IF(C219&lt;&gt;" ",COUNTA($C$216:C219)," ")</f>
        <v>4</v>
      </c>
      <c r="C219" s="38" t="s">
        <v>29</v>
      </c>
      <c r="D219" s="45" t="s">
        <v>389</v>
      </c>
      <c r="E219" s="46" t="s">
        <v>190</v>
      </c>
      <c r="F219" s="46" t="s">
        <v>195</v>
      </c>
      <c r="G219" s="38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40"/>
    </row>
    <row r="220" spans="1:248" s="79" customFormat="1" ht="18" customHeight="1" x14ac:dyDescent="0.3">
      <c r="A220" s="44">
        <f>IF(C220&lt;&gt;" ",COUNTA(C$10:$C220)," ")</f>
        <v>190</v>
      </c>
      <c r="B220" s="44">
        <f>IF(C220&lt;&gt;" ",COUNTA($C$216:C220)," ")</f>
        <v>5</v>
      </c>
      <c r="C220" s="38" t="s">
        <v>30</v>
      </c>
      <c r="D220" s="45" t="s">
        <v>389</v>
      </c>
      <c r="E220" s="46" t="s">
        <v>190</v>
      </c>
      <c r="F220" s="46" t="s">
        <v>195</v>
      </c>
      <c r="G220" s="38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3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</row>
    <row r="221" spans="1:248" s="79" customFormat="1" ht="18" customHeight="1" x14ac:dyDescent="0.3">
      <c r="A221" s="44">
        <f>IF(C221&lt;&gt;" ",COUNTA(C$10:$C221)," ")</f>
        <v>191</v>
      </c>
      <c r="B221" s="44">
        <f>IF(C221&lt;&gt;" ",COUNTA($C$216:C221)," ")</f>
        <v>6</v>
      </c>
      <c r="C221" s="38" t="s">
        <v>32</v>
      </c>
      <c r="D221" s="45" t="s">
        <v>270</v>
      </c>
      <c r="E221" s="46" t="s">
        <v>190</v>
      </c>
      <c r="F221" s="46" t="s">
        <v>195</v>
      </c>
      <c r="G221" s="38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78"/>
    </row>
    <row r="222" spans="1:248" s="79" customFormat="1" ht="18" customHeight="1" x14ac:dyDescent="0.3">
      <c r="A222" s="44">
        <f>IF(C222&lt;&gt;" ",COUNTA(C$10:$C222)," ")</f>
        <v>192</v>
      </c>
      <c r="B222" s="44">
        <f>IF(C222&lt;&gt;" ",COUNTA($C$216:C222)," ")</f>
        <v>7</v>
      </c>
      <c r="C222" s="38" t="s">
        <v>35</v>
      </c>
      <c r="D222" s="45" t="s">
        <v>298</v>
      </c>
      <c r="E222" s="46" t="s">
        <v>194</v>
      </c>
      <c r="F222" s="46" t="s">
        <v>195</v>
      </c>
      <c r="G222" s="38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3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</row>
    <row r="223" spans="1:248" s="79" customFormat="1" ht="18" customHeight="1" x14ac:dyDescent="0.3">
      <c r="A223" s="44">
        <f>IF(C223&lt;&gt;" ",COUNTA(C$10:$C223)," ")</f>
        <v>193</v>
      </c>
      <c r="B223" s="44">
        <f>IF(C223&lt;&gt;" ",COUNTA($C$216:C223)," ")</f>
        <v>8</v>
      </c>
      <c r="C223" s="38" t="s">
        <v>33</v>
      </c>
      <c r="D223" s="45" t="s">
        <v>298</v>
      </c>
      <c r="E223" s="46" t="s">
        <v>194</v>
      </c>
      <c r="F223" s="46" t="s">
        <v>195</v>
      </c>
      <c r="G223" s="38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3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</row>
    <row r="224" spans="1:248" s="79" customFormat="1" ht="18" customHeight="1" x14ac:dyDescent="0.3">
      <c r="A224" s="44">
        <f>IF(C224&lt;&gt;" ",COUNTA(C$10:$C224)," ")</f>
        <v>194</v>
      </c>
      <c r="B224" s="44">
        <f>IF(C224&lt;&gt;" ",COUNTA($C$216:C224)," ")</f>
        <v>9</v>
      </c>
      <c r="C224" s="38" t="s">
        <v>34</v>
      </c>
      <c r="D224" s="45" t="s">
        <v>298</v>
      </c>
      <c r="E224" s="46" t="s">
        <v>194</v>
      </c>
      <c r="F224" s="46" t="s">
        <v>195</v>
      </c>
      <c r="G224" s="38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3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</row>
    <row r="225" spans="1:248" s="41" customFormat="1" ht="18" customHeight="1" x14ac:dyDescent="0.25">
      <c r="A225" s="44">
        <f>IF(C225&lt;&gt;" ",COUNTA(C$10:$C225)," ")</f>
        <v>195</v>
      </c>
      <c r="B225" s="44">
        <f>IF(C225&lt;&gt;" ",COUNTA($C$216:C225)," ")</f>
        <v>10</v>
      </c>
      <c r="C225" s="38" t="s">
        <v>390</v>
      </c>
      <c r="D225" s="45"/>
      <c r="E225" s="46" t="s">
        <v>194</v>
      </c>
      <c r="F225" s="46" t="s">
        <v>195</v>
      </c>
      <c r="G225" s="38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70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</row>
    <row r="226" spans="1:248" s="41" customFormat="1" ht="18" customHeight="1" x14ac:dyDescent="0.25">
      <c r="A226" s="44">
        <f>IF(C226&lt;&gt;" ",COUNTA(C$10:$C226)," ")</f>
        <v>196</v>
      </c>
      <c r="B226" s="44">
        <f>IF(C226&lt;&gt;" ",COUNTA($C$216:C226)," ")</f>
        <v>11</v>
      </c>
      <c r="C226" s="38" t="s">
        <v>391</v>
      </c>
      <c r="D226" s="45"/>
      <c r="E226" s="46" t="s">
        <v>194</v>
      </c>
      <c r="F226" s="46" t="s">
        <v>195</v>
      </c>
      <c r="G226" s="38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70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</row>
    <row r="227" spans="1:248" s="41" customFormat="1" ht="18" customHeight="1" x14ac:dyDescent="0.25">
      <c r="A227" s="44">
        <f>IF(C227&lt;&gt;" ",COUNTA(C$10:$C227)," ")</f>
        <v>197</v>
      </c>
      <c r="B227" s="44">
        <f>IF(C227&lt;&gt;" ",COUNTA($C$216:C227)," ")</f>
        <v>12</v>
      </c>
      <c r="C227" s="38" t="s">
        <v>392</v>
      </c>
      <c r="D227" s="45"/>
      <c r="E227" s="46" t="s">
        <v>194</v>
      </c>
      <c r="F227" s="46" t="s">
        <v>195</v>
      </c>
      <c r="G227" s="38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70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</row>
    <row r="228" spans="1:248" s="79" customFormat="1" ht="18" customHeight="1" x14ac:dyDescent="0.3">
      <c r="A228" s="44">
        <f>IF(C228&lt;&gt;" ",COUNTA(C$10:$C228)," ")</f>
        <v>198</v>
      </c>
      <c r="B228" s="44">
        <f>IF(C228&lt;&gt;" ",COUNTA($C$216:C228)," ")</f>
        <v>13</v>
      </c>
      <c r="C228" s="38" t="s">
        <v>36</v>
      </c>
      <c r="D228" s="45" t="s">
        <v>271</v>
      </c>
      <c r="E228" s="46" t="s">
        <v>192</v>
      </c>
      <c r="F228" s="46"/>
      <c r="G228" s="38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3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</row>
    <row r="229" spans="1:248" s="79" customFormat="1" ht="18" customHeight="1" x14ac:dyDescent="0.3">
      <c r="A229" s="44">
        <f>IF(C229&lt;&gt;" ",COUNTA(C$10:$C229)," ")</f>
        <v>199</v>
      </c>
      <c r="B229" s="44">
        <f>IF(C229&lt;&gt;" ",COUNTA($C$216:C229)," ")</f>
        <v>14</v>
      </c>
      <c r="C229" s="38" t="s">
        <v>37</v>
      </c>
      <c r="D229" s="45" t="s">
        <v>271</v>
      </c>
      <c r="E229" s="46" t="s">
        <v>192</v>
      </c>
      <c r="F229" s="46"/>
      <c r="G229" s="38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3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</row>
    <row r="230" spans="1:248" s="79" customFormat="1" ht="18" customHeight="1" x14ac:dyDescent="0.3">
      <c r="A230" s="44">
        <f>IF(C230&lt;&gt;" ",COUNTA(C$10:$C230)," ")</f>
        <v>200</v>
      </c>
      <c r="B230" s="44">
        <f>IF(C230&lt;&gt;" ",COUNTA($C$216:C230)," ")</f>
        <v>15</v>
      </c>
      <c r="C230" s="38" t="s">
        <v>39</v>
      </c>
      <c r="D230" s="45" t="s">
        <v>393</v>
      </c>
      <c r="E230" s="46" t="s">
        <v>196</v>
      </c>
      <c r="F230" s="46"/>
      <c r="G230" s="38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3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</row>
    <row r="231" spans="1:248" s="79" customFormat="1" ht="18" customHeight="1" x14ac:dyDescent="0.3">
      <c r="A231" s="44">
        <f>IF(C231&lt;&gt;" ",COUNTA(C$10:$C231)," ")</f>
        <v>201</v>
      </c>
      <c r="B231" s="44">
        <f>IF(C231&lt;&gt;" ",COUNTA($C$216:C231)," ")</f>
        <v>16</v>
      </c>
      <c r="C231" s="38" t="s">
        <v>38</v>
      </c>
      <c r="D231" s="45" t="s">
        <v>393</v>
      </c>
      <c r="E231" s="46" t="s">
        <v>196</v>
      </c>
      <c r="F231" s="46"/>
      <c r="G231" s="38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3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</row>
    <row r="232" spans="1:248" s="79" customFormat="1" ht="18" customHeight="1" x14ac:dyDescent="0.3">
      <c r="A232" s="44">
        <f>IF(C232&lt;&gt;" ",COUNTA(C$10:$C232)," ")</f>
        <v>202</v>
      </c>
      <c r="B232" s="44">
        <f>IF(C232&lt;&gt;" ",COUNTA($C$216:C232)," ")</f>
        <v>17</v>
      </c>
      <c r="C232" s="38" t="s">
        <v>40</v>
      </c>
      <c r="D232" s="45" t="s">
        <v>393</v>
      </c>
      <c r="E232" s="46" t="s">
        <v>196</v>
      </c>
      <c r="F232" s="46"/>
      <c r="G232" s="38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3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</row>
    <row r="233" spans="1:248" s="64" customFormat="1" ht="18" customHeight="1" x14ac:dyDescent="0.25">
      <c r="A233" s="43" t="s">
        <v>394</v>
      </c>
      <c r="B233" s="43"/>
      <c r="C233" s="29"/>
      <c r="D233" s="29"/>
      <c r="E233" s="28"/>
      <c r="F233" s="30"/>
      <c r="G233" s="31">
        <f>(15/100)*13</f>
        <v>1.95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48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</row>
    <row r="234" spans="1:248" s="47" customFormat="1" ht="18" customHeight="1" x14ac:dyDescent="0.25">
      <c r="A234" s="44">
        <f>IF(C234&lt;&gt;" ",COUNTA(C$10:$C234)," ")</f>
        <v>203</v>
      </c>
      <c r="B234" s="44">
        <f>IF(C234&lt;&gt;" ",COUNTA($C234:C$234)," ")</f>
        <v>1</v>
      </c>
      <c r="C234" s="38" t="s">
        <v>395</v>
      </c>
      <c r="D234" s="45"/>
      <c r="E234" s="46" t="s">
        <v>190</v>
      </c>
      <c r="F234" s="46" t="s">
        <v>195</v>
      </c>
      <c r="G234" s="38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40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64"/>
    </row>
    <row r="235" spans="1:248" s="49" customFormat="1" ht="18" customHeight="1" x14ac:dyDescent="0.25">
      <c r="A235" s="44">
        <f>IF(C235&lt;&gt;" ",COUNTA(C$10:$C235)," ")</f>
        <v>204</v>
      </c>
      <c r="B235" s="44">
        <f>IF(C235&lt;&gt;" ",COUNTA($C$234:C235)," ")</f>
        <v>2</v>
      </c>
      <c r="C235" s="38" t="s">
        <v>396</v>
      </c>
      <c r="D235" s="45"/>
      <c r="E235" s="46" t="s">
        <v>190</v>
      </c>
      <c r="F235" s="46" t="s">
        <v>195</v>
      </c>
      <c r="G235" s="38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40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7"/>
    </row>
    <row r="236" spans="1:248" s="79" customFormat="1" ht="18" customHeight="1" x14ac:dyDescent="0.3">
      <c r="A236" s="44">
        <f>IF(C236&lt;&gt;" ",COUNTA(C$10:$C236)," ")</f>
        <v>205</v>
      </c>
      <c r="B236" s="44">
        <f>IF(C236&lt;&gt;" ",COUNTA($C$234:C236)," ")</f>
        <v>3</v>
      </c>
      <c r="C236" s="38" t="s">
        <v>41</v>
      </c>
      <c r="D236" s="45" t="s">
        <v>389</v>
      </c>
      <c r="E236" s="46" t="s">
        <v>190</v>
      </c>
      <c r="F236" s="46" t="s">
        <v>191</v>
      </c>
      <c r="G236" s="38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99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91"/>
    </row>
    <row r="237" spans="1:248" s="79" customFormat="1" ht="18" customHeight="1" x14ac:dyDescent="0.3">
      <c r="A237" s="44">
        <f>IF(C237&lt;&gt;" ",COUNTA(C$10:$C237)," ")</f>
        <v>206</v>
      </c>
      <c r="B237" s="44">
        <f>IF(C237&lt;&gt;" ",COUNTA($C$234:C237)," ")</f>
        <v>4</v>
      </c>
      <c r="C237" s="38" t="s">
        <v>42</v>
      </c>
      <c r="D237" s="45" t="s">
        <v>389</v>
      </c>
      <c r="E237" s="46" t="s">
        <v>190</v>
      </c>
      <c r="F237" s="46" t="s">
        <v>191</v>
      </c>
      <c r="G237" s="38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10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</row>
    <row r="238" spans="1:248" s="86" customFormat="1" ht="18" customHeight="1" x14ac:dyDescent="0.3">
      <c r="A238" s="44">
        <f>IF(C238&lt;&gt;" ",COUNTA(C$10:$C238)," ")</f>
        <v>207</v>
      </c>
      <c r="B238" s="44">
        <f>IF(C238&lt;&gt;" ",COUNTA($C$234:C238)," ")</f>
        <v>5</v>
      </c>
      <c r="C238" s="38" t="s">
        <v>43</v>
      </c>
      <c r="D238" s="45" t="s">
        <v>389</v>
      </c>
      <c r="E238" s="46" t="s">
        <v>190</v>
      </c>
      <c r="F238" s="71" t="s">
        <v>191</v>
      </c>
      <c r="G238" s="38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102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79"/>
    </row>
    <row r="239" spans="1:248" s="83" customFormat="1" ht="18" customHeight="1" x14ac:dyDescent="0.3">
      <c r="A239" s="44">
        <f>IF(C239&lt;&gt;" ",COUNTA(C$10:$C239)," ")</f>
        <v>208</v>
      </c>
      <c r="B239" s="44">
        <f>IF(C239&lt;&gt;" ",COUNTA($C$234:C239)," ")</f>
        <v>6</v>
      </c>
      <c r="C239" s="38" t="s">
        <v>47</v>
      </c>
      <c r="D239" s="45" t="s">
        <v>269</v>
      </c>
      <c r="E239" s="46" t="s">
        <v>190</v>
      </c>
      <c r="F239" s="46" t="s">
        <v>195</v>
      </c>
      <c r="G239" s="38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3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86"/>
    </row>
    <row r="240" spans="1:248" s="103" customFormat="1" ht="18" customHeight="1" x14ac:dyDescent="0.3">
      <c r="A240" s="44">
        <f>IF(C240&lt;&gt;" ",COUNTA(C$10:$C240)," ")</f>
        <v>209</v>
      </c>
      <c r="B240" s="44">
        <f>IF(C240&lt;&gt;" ",COUNTA($C$234:C240)," ")</f>
        <v>7</v>
      </c>
      <c r="C240" s="38" t="s">
        <v>44</v>
      </c>
      <c r="D240" s="45" t="s">
        <v>269</v>
      </c>
      <c r="E240" s="46" t="s">
        <v>190</v>
      </c>
      <c r="F240" s="46" t="s">
        <v>195</v>
      </c>
      <c r="G240" s="38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3"/>
      <c r="AW240" s="54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</row>
    <row r="241" spans="1:248" s="103" customFormat="1" ht="18" customHeight="1" x14ac:dyDescent="0.3">
      <c r="A241" s="44">
        <f>IF(C241&lt;&gt;" ",COUNTA(C$10:$C241)," ")</f>
        <v>210</v>
      </c>
      <c r="B241" s="44">
        <f>IF(C241&lt;&gt;" ",COUNTA($C$234:C241)," ")</f>
        <v>8</v>
      </c>
      <c r="C241" s="38" t="s">
        <v>45</v>
      </c>
      <c r="D241" s="45" t="s">
        <v>270</v>
      </c>
      <c r="E241" s="46" t="s">
        <v>190</v>
      </c>
      <c r="F241" s="46" t="s">
        <v>195</v>
      </c>
      <c r="G241" s="38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87"/>
      <c r="AW241" s="86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83"/>
    </row>
    <row r="242" spans="1:248" s="86" customFormat="1" ht="18" customHeight="1" x14ac:dyDescent="0.3">
      <c r="A242" s="44">
        <f>IF(C242&lt;&gt;" ",COUNTA(C$10:$C242)," ")</f>
        <v>211</v>
      </c>
      <c r="B242" s="44">
        <f>IF(C242&lt;&gt;" ",COUNTA($C$234:C242)," ")</f>
        <v>9</v>
      </c>
      <c r="C242" s="38" t="s">
        <v>46</v>
      </c>
      <c r="D242" s="45" t="s">
        <v>270</v>
      </c>
      <c r="E242" s="46" t="s">
        <v>190</v>
      </c>
      <c r="F242" s="46" t="s">
        <v>195</v>
      </c>
      <c r="G242" s="38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87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91"/>
    </row>
    <row r="243" spans="1:248" s="86" customFormat="1" ht="18" customHeight="1" x14ac:dyDescent="0.3">
      <c r="A243" s="44">
        <f>IF(C243&lt;&gt;" ",COUNTA(C$10:$C243)," ")</f>
        <v>212</v>
      </c>
      <c r="B243" s="44">
        <f>IF(C243&lt;&gt;" ",COUNTA($C$234:C243)," ")</f>
        <v>10</v>
      </c>
      <c r="C243" s="38" t="s">
        <v>49</v>
      </c>
      <c r="D243" s="45" t="s">
        <v>270</v>
      </c>
      <c r="E243" s="46" t="s">
        <v>190</v>
      </c>
      <c r="F243" s="46" t="s">
        <v>195</v>
      </c>
      <c r="G243" s="38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104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</row>
    <row r="244" spans="1:248" s="103" customFormat="1" ht="18" customHeight="1" x14ac:dyDescent="0.3">
      <c r="A244" s="44">
        <f>IF(C244&lt;&gt;" ",COUNTA(C$10:$C244)," ")</f>
        <v>213</v>
      </c>
      <c r="B244" s="44">
        <f>IF(C244&lt;&gt;" ",COUNTA($C$234:C244)," ")</f>
        <v>11</v>
      </c>
      <c r="C244" s="38" t="s">
        <v>48</v>
      </c>
      <c r="D244" s="45" t="s">
        <v>298</v>
      </c>
      <c r="E244" s="46" t="s">
        <v>194</v>
      </c>
      <c r="F244" s="46" t="s">
        <v>195</v>
      </c>
      <c r="G244" s="38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10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</row>
    <row r="245" spans="1:248" s="56" customFormat="1" ht="18" customHeight="1" x14ac:dyDescent="0.25">
      <c r="A245" s="44">
        <f>IF(C245&lt;&gt;" ",COUNTA(C$10:$C245)," ")</f>
        <v>214</v>
      </c>
      <c r="B245" s="44">
        <f>IF(C245&lt;&gt;" ",COUNTA($C$234:C245)," ")</f>
        <v>12</v>
      </c>
      <c r="C245" s="38" t="s">
        <v>397</v>
      </c>
      <c r="D245" s="45"/>
      <c r="E245" s="46" t="s">
        <v>194</v>
      </c>
      <c r="F245" s="46" t="s">
        <v>195</v>
      </c>
      <c r="G245" s="38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70"/>
      <c r="AW245" s="64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24"/>
    </row>
    <row r="246" spans="1:248" s="77" customFormat="1" ht="18" customHeight="1" x14ac:dyDescent="0.25">
      <c r="A246" s="44">
        <f>IF(C246&lt;&gt;" ",COUNTA(C$10:$C246)," ")</f>
        <v>215</v>
      </c>
      <c r="B246" s="44">
        <f>IF(C246&lt;&gt;" ",COUNTA($C$234:C246)," ")</f>
        <v>13</v>
      </c>
      <c r="C246" s="38" t="s">
        <v>398</v>
      </c>
      <c r="D246" s="45"/>
      <c r="E246" s="46" t="s">
        <v>194</v>
      </c>
      <c r="F246" s="46" t="s">
        <v>195</v>
      </c>
      <c r="G246" s="38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67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24"/>
    </row>
    <row r="247" spans="1:248" s="91" customFormat="1" ht="18" customHeight="1" x14ac:dyDescent="0.3">
      <c r="A247" s="44">
        <f>IF(C247&lt;&gt;" ",COUNTA(C$10:$C247)," ")</f>
        <v>216</v>
      </c>
      <c r="B247" s="44">
        <f>IF(C247&lt;&gt;" ",COUNTA($C$234:C247)," ")</f>
        <v>14</v>
      </c>
      <c r="C247" s="38" t="s">
        <v>55</v>
      </c>
      <c r="D247" s="45" t="s">
        <v>271</v>
      </c>
      <c r="E247" s="46" t="s">
        <v>192</v>
      </c>
      <c r="F247" s="46"/>
      <c r="G247" s="38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101"/>
      <c r="IN247" s="103"/>
    </row>
    <row r="248" spans="1:248" s="86" customFormat="1" ht="18" customHeight="1" x14ac:dyDescent="0.3">
      <c r="A248" s="44">
        <f>IF(C248&lt;&gt;" ",COUNTA(C$10:$C248)," ")</f>
        <v>217</v>
      </c>
      <c r="B248" s="44">
        <f>IF(C248&lt;&gt;" ",COUNTA($C$234:C248)," ")</f>
        <v>15</v>
      </c>
      <c r="C248" s="38" t="s">
        <v>50</v>
      </c>
      <c r="D248" s="45" t="s">
        <v>271</v>
      </c>
      <c r="E248" s="46" t="s">
        <v>192</v>
      </c>
      <c r="F248" s="46"/>
      <c r="G248" s="38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101"/>
      <c r="AW248" s="91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</row>
    <row r="249" spans="1:248" s="55" customFormat="1" ht="18" customHeight="1" x14ac:dyDescent="0.3">
      <c r="A249" s="44">
        <f>IF(C249&lt;&gt;" ",COUNTA(C$10:$C249)," ")</f>
        <v>218</v>
      </c>
      <c r="B249" s="44">
        <f>IF(C249&lt;&gt;" ",COUNTA($C$234:C249)," ")</f>
        <v>16</v>
      </c>
      <c r="C249" s="38" t="s">
        <v>51</v>
      </c>
      <c r="D249" s="45" t="s">
        <v>271</v>
      </c>
      <c r="E249" s="46" t="s">
        <v>192</v>
      </c>
      <c r="F249" s="46"/>
      <c r="G249" s="38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87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  <c r="HI249" s="86"/>
      <c r="HJ249" s="86"/>
      <c r="HK249" s="86"/>
      <c r="HL249" s="86"/>
      <c r="HM249" s="86"/>
      <c r="HN249" s="86"/>
      <c r="HO249" s="86"/>
      <c r="HP249" s="86"/>
      <c r="HQ249" s="86"/>
      <c r="HR249" s="86"/>
      <c r="HS249" s="86"/>
      <c r="HT249" s="86"/>
      <c r="HU249" s="86"/>
      <c r="HV249" s="86"/>
      <c r="HW249" s="86"/>
      <c r="HX249" s="86"/>
      <c r="HY249" s="86"/>
      <c r="HZ249" s="86"/>
      <c r="IA249" s="86"/>
      <c r="IB249" s="86"/>
      <c r="IC249" s="86"/>
      <c r="ID249" s="86"/>
      <c r="IE249" s="86"/>
      <c r="IF249" s="86"/>
      <c r="IG249" s="86"/>
      <c r="IH249" s="86"/>
      <c r="II249" s="86"/>
      <c r="IJ249" s="86"/>
      <c r="IK249" s="86"/>
      <c r="IL249" s="86"/>
      <c r="IM249" s="86"/>
      <c r="IN249" s="86"/>
    </row>
    <row r="250" spans="1:248" s="86" customFormat="1" ht="18" customHeight="1" x14ac:dyDescent="0.3">
      <c r="A250" s="44">
        <f>IF(C250&lt;&gt;" ",COUNTA(C$10:$C250)," ")</f>
        <v>219</v>
      </c>
      <c r="B250" s="44">
        <f>IF(C250&lt;&gt;" ",COUNTA($C$234:C250)," ")</f>
        <v>17</v>
      </c>
      <c r="C250" s="38" t="s">
        <v>54</v>
      </c>
      <c r="D250" s="45" t="s">
        <v>271</v>
      </c>
      <c r="E250" s="46" t="s">
        <v>192</v>
      </c>
      <c r="F250" s="46"/>
      <c r="G250" s="38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104"/>
      <c r="AW250" s="10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55"/>
    </row>
    <row r="251" spans="1:248" s="113" customFormat="1" ht="21" customHeight="1" x14ac:dyDescent="0.3">
      <c r="A251" s="105">
        <f>IF(C251&lt;&gt;" ",COUNTA(C$10:$C251)," ")</f>
        <v>220</v>
      </c>
      <c r="B251" s="44">
        <f>IF(C251&lt;&gt;" ",COUNTA($C$234:C251)," ")</f>
        <v>18</v>
      </c>
      <c r="C251" s="106" t="s">
        <v>399</v>
      </c>
      <c r="D251" s="107"/>
      <c r="E251" s="108" t="s">
        <v>192</v>
      </c>
      <c r="F251" s="108"/>
      <c r="G251" s="106" t="s">
        <v>400</v>
      </c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10"/>
      <c r="AW251" s="111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</row>
    <row r="252" spans="1:248" s="114" customFormat="1" ht="18" customHeight="1" x14ac:dyDescent="0.3">
      <c r="A252" s="44">
        <f>IF(C252&lt;&gt;" ",COUNTA(C$10:$C252)," ")</f>
        <v>221</v>
      </c>
      <c r="B252" s="44">
        <f>IF(C252&lt;&gt;" ",COUNTA($C$234:C252)," ")</f>
        <v>19</v>
      </c>
      <c r="C252" s="38" t="s">
        <v>52</v>
      </c>
      <c r="D252" s="45" t="s">
        <v>271</v>
      </c>
      <c r="E252" s="46" t="s">
        <v>192</v>
      </c>
      <c r="F252" s="46"/>
      <c r="G252" s="38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3"/>
      <c r="AW252" s="54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86"/>
    </row>
    <row r="253" spans="1:248" s="114" customFormat="1" ht="18" customHeight="1" x14ac:dyDescent="0.3">
      <c r="A253" s="44">
        <f>IF(C253&lt;&gt;" ",COUNTA(C$10:$C253)," ")</f>
        <v>222</v>
      </c>
      <c r="B253" s="44">
        <f>IF(C253&lt;&gt;" ",COUNTA($C$234:C253)," ")</f>
        <v>20</v>
      </c>
      <c r="C253" s="38" t="s">
        <v>53</v>
      </c>
      <c r="D253" s="45" t="s">
        <v>271</v>
      </c>
      <c r="E253" s="46" t="s">
        <v>192</v>
      </c>
      <c r="F253" s="46"/>
      <c r="G253" s="38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3"/>
      <c r="AW253" s="54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86"/>
    </row>
    <row r="254" spans="1:248" s="114" customFormat="1" ht="18" customHeight="1" x14ac:dyDescent="0.3">
      <c r="A254" s="44">
        <f>IF(C254&lt;&gt;" ",COUNTA(C$10:$C254)," ")</f>
        <v>223</v>
      </c>
      <c r="B254" s="44">
        <f>IF(C254&lt;&gt;" ",COUNTA($C$234:C254)," ")</f>
        <v>21</v>
      </c>
      <c r="C254" s="38" t="s">
        <v>56</v>
      </c>
      <c r="D254" s="45" t="s">
        <v>393</v>
      </c>
      <c r="E254" s="46" t="s">
        <v>196</v>
      </c>
      <c r="F254" s="46"/>
      <c r="G254" s="38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3"/>
      <c r="AW254" s="54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86"/>
    </row>
    <row r="255" spans="1:248" s="24" customFormat="1" ht="18" customHeight="1" x14ac:dyDescent="0.25">
      <c r="A255" s="43" t="s">
        <v>401</v>
      </c>
      <c r="B255" s="43"/>
      <c r="C255" s="29"/>
      <c r="D255" s="29"/>
      <c r="E255" s="28"/>
      <c r="F255" s="30"/>
      <c r="G255" s="31">
        <f>(15/100)*20</f>
        <v>3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50"/>
    </row>
    <row r="256" spans="1:248" s="47" customFormat="1" ht="18" customHeight="1" x14ac:dyDescent="0.25">
      <c r="A256" s="44">
        <f>IF(C256&lt;&gt;" ",COUNTA(C$10:$C256)," ")</f>
        <v>224</v>
      </c>
      <c r="B256" s="44">
        <f>IF(C256&lt;&gt;" ",COUNTA($C256:C$256)," ")</f>
        <v>1</v>
      </c>
      <c r="C256" s="38" t="s">
        <v>402</v>
      </c>
      <c r="D256" s="45"/>
      <c r="E256" s="46" t="s">
        <v>190</v>
      </c>
      <c r="F256" s="46" t="s">
        <v>191</v>
      </c>
      <c r="G256" s="38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50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</row>
    <row r="257" spans="1:248" s="103" customFormat="1" ht="18" customHeight="1" x14ac:dyDescent="0.3">
      <c r="A257" s="44">
        <f>IF(C257&lt;&gt;" ",COUNTA(C$10:$C257)," ")</f>
        <v>225</v>
      </c>
      <c r="B257" s="44">
        <f>IF(C257&lt;&gt;" ",COUNTA($C$256:C257)," ")</f>
        <v>2</v>
      </c>
      <c r="C257" s="38" t="s">
        <v>57</v>
      </c>
      <c r="D257" s="45" t="s">
        <v>389</v>
      </c>
      <c r="E257" s="46" t="s">
        <v>190</v>
      </c>
      <c r="F257" s="46" t="s">
        <v>191</v>
      </c>
      <c r="G257" s="38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87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/>
      <c r="HN257" s="86"/>
      <c r="HO257" s="86"/>
      <c r="HP257" s="86"/>
      <c r="HQ257" s="86"/>
      <c r="HR257" s="86"/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  <c r="IJ257" s="86"/>
      <c r="IK257" s="86"/>
      <c r="IL257" s="86"/>
      <c r="IM257" s="86"/>
      <c r="IN257" s="86"/>
    </row>
    <row r="258" spans="1:248" s="91" customFormat="1" ht="18" customHeight="1" x14ac:dyDescent="0.3">
      <c r="A258" s="44">
        <f>IF(C258&lt;&gt;" ",COUNTA(C$10:$C258)," ")</f>
        <v>226</v>
      </c>
      <c r="B258" s="44">
        <f>IF(C258&lt;&gt;" ",COUNTA($C$256:C258)," ")</f>
        <v>3</v>
      </c>
      <c r="C258" s="38" t="s">
        <v>58</v>
      </c>
      <c r="D258" s="45" t="s">
        <v>269</v>
      </c>
      <c r="E258" s="46" t="s">
        <v>190</v>
      </c>
      <c r="F258" s="46" t="s">
        <v>191</v>
      </c>
      <c r="G258" s="38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87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/>
      <c r="HN258" s="86"/>
      <c r="HO258" s="86"/>
      <c r="HP258" s="86"/>
      <c r="HQ258" s="86"/>
      <c r="HR258" s="86"/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  <c r="IJ258" s="86"/>
      <c r="IK258" s="86"/>
      <c r="IL258" s="86"/>
      <c r="IM258" s="86"/>
      <c r="IN258" s="103"/>
    </row>
    <row r="259" spans="1:248" s="86" customFormat="1" ht="18" customHeight="1" x14ac:dyDescent="0.3">
      <c r="A259" s="44">
        <f>IF(C259&lt;&gt;" ",COUNTA(C$10:$C259)," ")</f>
        <v>227</v>
      </c>
      <c r="B259" s="44">
        <f>IF(C259&lt;&gt;" ",COUNTA($C$256:C259)," ")</f>
        <v>4</v>
      </c>
      <c r="C259" s="38" t="s">
        <v>59</v>
      </c>
      <c r="D259" s="45" t="s">
        <v>269</v>
      </c>
      <c r="E259" s="46" t="s">
        <v>190</v>
      </c>
      <c r="F259" s="71" t="s">
        <v>191</v>
      </c>
      <c r="G259" s="38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85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  <c r="FQ259" s="81"/>
      <c r="FR259" s="81"/>
      <c r="FS259" s="81"/>
      <c r="FT259" s="81"/>
      <c r="FU259" s="81"/>
      <c r="FV259" s="81"/>
      <c r="FW259" s="81"/>
      <c r="FX259" s="81"/>
      <c r="FY259" s="81"/>
      <c r="FZ259" s="81"/>
      <c r="GA259" s="81"/>
      <c r="GB259" s="81"/>
      <c r="GC259" s="81"/>
      <c r="GD259" s="81"/>
      <c r="GE259" s="81"/>
      <c r="GF259" s="81"/>
      <c r="GG259" s="81"/>
      <c r="GH259" s="81"/>
      <c r="GI259" s="81"/>
      <c r="GJ259" s="81"/>
      <c r="GK259" s="81"/>
      <c r="GL259" s="81"/>
      <c r="GM259" s="81"/>
      <c r="GN259" s="81"/>
      <c r="GO259" s="81"/>
      <c r="GP259" s="81"/>
      <c r="GQ259" s="81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  <c r="HV259" s="81"/>
      <c r="HW259" s="81"/>
      <c r="HX259" s="81"/>
      <c r="HY259" s="81"/>
      <c r="HZ259" s="81"/>
      <c r="IA259" s="81"/>
      <c r="IB259" s="81"/>
      <c r="IC259" s="81"/>
      <c r="ID259" s="81"/>
      <c r="IE259" s="81"/>
      <c r="IF259" s="81"/>
      <c r="IG259" s="81"/>
      <c r="IH259" s="81"/>
      <c r="II259" s="81"/>
      <c r="IJ259" s="81"/>
      <c r="IK259" s="81"/>
      <c r="IL259" s="81"/>
      <c r="IM259" s="81"/>
      <c r="IN259" s="91"/>
    </row>
    <row r="260" spans="1:248" s="86" customFormat="1" ht="18" customHeight="1" x14ac:dyDescent="0.3">
      <c r="A260" s="44">
        <f>IF(C260&lt;&gt;" ",COUNTA(C$10:$C260)," ")</f>
        <v>228</v>
      </c>
      <c r="B260" s="44">
        <f>IF(C260&lt;&gt;" ",COUNTA($C$256:C260)," ")</f>
        <v>5</v>
      </c>
      <c r="C260" s="38" t="s">
        <v>66</v>
      </c>
      <c r="D260" s="45" t="s">
        <v>270</v>
      </c>
      <c r="E260" s="46" t="s">
        <v>190</v>
      </c>
      <c r="F260" s="71" t="s">
        <v>191</v>
      </c>
      <c r="G260" s="38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85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  <c r="HV260" s="81"/>
      <c r="HW260" s="81"/>
      <c r="HX260" s="81"/>
      <c r="HY260" s="81"/>
      <c r="HZ260" s="81"/>
      <c r="IA260" s="81"/>
      <c r="IB260" s="81"/>
      <c r="IC260" s="81"/>
      <c r="ID260" s="81"/>
      <c r="IE260" s="81"/>
      <c r="IF260" s="81"/>
      <c r="IG260" s="81"/>
      <c r="IH260" s="81"/>
      <c r="II260" s="81"/>
      <c r="IJ260" s="81"/>
      <c r="IK260" s="81"/>
      <c r="IL260" s="81"/>
      <c r="IM260" s="81"/>
    </row>
    <row r="261" spans="1:248" s="86" customFormat="1" ht="18" customHeight="1" x14ac:dyDescent="0.3">
      <c r="A261" s="44">
        <f>IF(C261&lt;&gt;" ",COUNTA(C$10:$C261)," ")</f>
        <v>229</v>
      </c>
      <c r="B261" s="44">
        <f>IF(C261&lt;&gt;" ",COUNTA($C$256:C261)," ")</f>
        <v>6</v>
      </c>
      <c r="C261" s="38" t="s">
        <v>60</v>
      </c>
      <c r="D261" s="45" t="s">
        <v>270</v>
      </c>
      <c r="E261" s="46" t="s">
        <v>190</v>
      </c>
      <c r="F261" s="46" t="s">
        <v>195</v>
      </c>
      <c r="G261" s="38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87"/>
    </row>
    <row r="262" spans="1:248" s="86" customFormat="1" ht="18" customHeight="1" x14ac:dyDescent="0.3">
      <c r="A262" s="44">
        <f>IF(C262&lt;&gt;" ",COUNTA(C$10:$C262)," ")</f>
        <v>230</v>
      </c>
      <c r="B262" s="44">
        <f>IF(C262&lt;&gt;" ",COUNTA($C$256:C262)," ")</f>
        <v>7</v>
      </c>
      <c r="C262" s="38" t="s">
        <v>61</v>
      </c>
      <c r="D262" s="45" t="s">
        <v>270</v>
      </c>
      <c r="E262" s="46" t="s">
        <v>190</v>
      </c>
      <c r="F262" s="46" t="s">
        <v>195</v>
      </c>
      <c r="G262" s="38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115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  <c r="GK262" s="114"/>
      <c r="GL262" s="114"/>
      <c r="GM262" s="114"/>
      <c r="GN262" s="114"/>
      <c r="GO262" s="114"/>
      <c r="GP262" s="114"/>
      <c r="GQ262" s="114"/>
      <c r="GR262" s="114"/>
      <c r="GS262" s="114"/>
      <c r="GT262" s="114"/>
      <c r="GU262" s="114"/>
      <c r="GV262" s="114"/>
      <c r="GW262" s="114"/>
      <c r="GX262" s="114"/>
      <c r="GY262" s="114"/>
      <c r="GZ262" s="114"/>
      <c r="HA262" s="114"/>
      <c r="HB262" s="114"/>
      <c r="HC262" s="114"/>
      <c r="HD262" s="114"/>
      <c r="HE262" s="114"/>
      <c r="HF262" s="114"/>
      <c r="HG262" s="114"/>
      <c r="HH262" s="114"/>
      <c r="HI262" s="114"/>
      <c r="HJ262" s="114"/>
      <c r="HK262" s="114"/>
      <c r="HL262" s="114"/>
      <c r="HM262" s="114"/>
      <c r="HN262" s="114"/>
      <c r="HO262" s="114"/>
      <c r="HP262" s="114"/>
      <c r="HQ262" s="114"/>
      <c r="HR262" s="114"/>
      <c r="HS262" s="114"/>
      <c r="HT262" s="114"/>
      <c r="HU262" s="114"/>
      <c r="HV262" s="114"/>
      <c r="HW262" s="114"/>
      <c r="HX262" s="114"/>
      <c r="HY262" s="114"/>
      <c r="HZ262" s="114"/>
      <c r="IA262" s="114"/>
      <c r="IB262" s="114"/>
      <c r="IC262" s="114"/>
      <c r="ID262" s="114"/>
      <c r="IE262" s="114"/>
      <c r="IF262" s="114"/>
      <c r="IG262" s="114"/>
      <c r="IH262" s="114"/>
      <c r="II262" s="114"/>
      <c r="IJ262" s="114"/>
      <c r="IK262" s="114"/>
      <c r="IL262" s="114"/>
      <c r="IM262" s="114"/>
    </row>
    <row r="263" spans="1:248" s="86" customFormat="1" ht="18" customHeight="1" x14ac:dyDescent="0.3">
      <c r="A263" s="44">
        <f>IF(C263&lt;&gt;" ",COUNTA(C$10:$C263)," ")</f>
        <v>231</v>
      </c>
      <c r="B263" s="44">
        <f>IF(C263&lt;&gt;" ",COUNTA($C$256:C263)," ")</f>
        <v>8</v>
      </c>
      <c r="C263" s="38" t="s">
        <v>62</v>
      </c>
      <c r="D263" s="45" t="s">
        <v>270</v>
      </c>
      <c r="E263" s="46" t="s">
        <v>190</v>
      </c>
      <c r="F263" s="46" t="s">
        <v>195</v>
      </c>
      <c r="G263" s="38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87"/>
    </row>
    <row r="264" spans="1:248" s="86" customFormat="1" ht="18" customHeight="1" x14ac:dyDescent="0.3">
      <c r="A264" s="44">
        <f>IF(C264&lt;&gt;" ",COUNTA(C$10:$C264)," ")</f>
        <v>232</v>
      </c>
      <c r="B264" s="44">
        <f>IF(C264&lt;&gt;" ",COUNTA($C$256:C264)," ")</f>
        <v>9</v>
      </c>
      <c r="C264" s="38" t="s">
        <v>63</v>
      </c>
      <c r="D264" s="45" t="s">
        <v>270</v>
      </c>
      <c r="E264" s="46" t="s">
        <v>190</v>
      </c>
      <c r="F264" s="46" t="s">
        <v>195</v>
      </c>
      <c r="G264" s="38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87"/>
    </row>
    <row r="265" spans="1:248" s="86" customFormat="1" ht="18" customHeight="1" x14ac:dyDescent="0.3">
      <c r="A265" s="44">
        <f>IF(C265&lt;&gt;" ",COUNTA(C$10:$C265)," ")</f>
        <v>233</v>
      </c>
      <c r="B265" s="44">
        <f>IF(C265&lt;&gt;" ",COUNTA($C$256:C265)," ")</f>
        <v>10</v>
      </c>
      <c r="C265" s="38" t="s">
        <v>64</v>
      </c>
      <c r="D265" s="45" t="s">
        <v>270</v>
      </c>
      <c r="E265" s="46" t="s">
        <v>190</v>
      </c>
      <c r="F265" s="46" t="s">
        <v>195</v>
      </c>
      <c r="G265" s="38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104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</row>
    <row r="266" spans="1:248" s="86" customFormat="1" ht="18" customHeight="1" x14ac:dyDescent="0.3">
      <c r="A266" s="93">
        <f>IF(C266&lt;&gt;" ",COUNTA(C$10:$C266)," ")</f>
        <v>234</v>
      </c>
      <c r="B266" s="44">
        <f>IF(C266&lt;&gt;" ",COUNTA($C$256:C266)," ")</f>
        <v>11</v>
      </c>
      <c r="C266" s="38" t="s">
        <v>65</v>
      </c>
      <c r="D266" s="45" t="s">
        <v>270</v>
      </c>
      <c r="E266" s="46" t="s">
        <v>190</v>
      </c>
      <c r="F266" s="46" t="s">
        <v>195</v>
      </c>
      <c r="G266" s="38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10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</row>
    <row r="267" spans="1:248" s="79" customFormat="1" ht="18" customHeight="1" x14ac:dyDescent="0.3">
      <c r="A267" s="93">
        <f>IF(C267&lt;&gt;" ",COUNTA(C$10:$C267)," ")</f>
        <v>235</v>
      </c>
      <c r="B267" s="44">
        <f>IF(C267&lt;&gt;" ",COUNTA($C$256:C267)," ")</f>
        <v>12</v>
      </c>
      <c r="C267" s="38" t="s">
        <v>67</v>
      </c>
      <c r="D267" s="45" t="s">
        <v>298</v>
      </c>
      <c r="E267" s="116" t="s">
        <v>194</v>
      </c>
      <c r="F267" s="46" t="s">
        <v>195</v>
      </c>
      <c r="G267" s="38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87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</row>
    <row r="268" spans="1:248" s="54" customFormat="1" ht="18" customHeight="1" x14ac:dyDescent="0.3">
      <c r="A268" s="44">
        <f>IF(C268&lt;&gt;" ",COUNTA(C$10:$C268)," ")</f>
        <v>236</v>
      </c>
      <c r="B268" s="44">
        <f>IF(C268&lt;&gt;" ",COUNTA($C$256:C268)," ")</f>
        <v>13</v>
      </c>
      <c r="C268" s="38" t="s">
        <v>68</v>
      </c>
      <c r="D268" s="45" t="s">
        <v>298</v>
      </c>
      <c r="E268" s="116" t="s">
        <v>194</v>
      </c>
      <c r="F268" s="46" t="s">
        <v>195</v>
      </c>
      <c r="G268" s="38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78"/>
      <c r="AW268" s="79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79"/>
    </row>
    <row r="269" spans="1:248" s="54" customFormat="1" ht="18" customHeight="1" x14ac:dyDescent="0.3">
      <c r="A269" s="44">
        <f>IF(C269&lt;&gt;" ",COUNTA(C$10:$C269)," ")</f>
        <v>237</v>
      </c>
      <c r="B269" s="44">
        <f>IF(C269&lt;&gt;" ",COUNTA($C$256:C269)," ")</f>
        <v>14</v>
      </c>
      <c r="C269" s="38" t="s">
        <v>71</v>
      </c>
      <c r="D269" s="45" t="s">
        <v>298</v>
      </c>
      <c r="E269" s="116" t="s">
        <v>194</v>
      </c>
      <c r="F269" s="46" t="s">
        <v>195</v>
      </c>
      <c r="G269" s="38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87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  <c r="IJ269" s="86"/>
      <c r="IK269" s="86"/>
      <c r="IL269" s="86"/>
      <c r="IM269" s="86"/>
    </row>
    <row r="270" spans="1:248" s="54" customFormat="1" ht="18" customHeight="1" x14ac:dyDescent="0.3">
      <c r="A270" s="93">
        <f>IF(C270&lt;&gt;" ",COUNTA(C$10:$C270)," ")</f>
        <v>238</v>
      </c>
      <c r="B270" s="44">
        <f>IF(C270&lt;&gt;" ",COUNTA($C$256:C270)," ")</f>
        <v>15</v>
      </c>
      <c r="C270" s="38" t="s">
        <v>69</v>
      </c>
      <c r="D270" s="45" t="s">
        <v>298</v>
      </c>
      <c r="E270" s="116" t="s">
        <v>194</v>
      </c>
      <c r="F270" s="46" t="s">
        <v>195</v>
      </c>
      <c r="G270" s="38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87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  <c r="IJ270" s="86"/>
      <c r="IK270" s="86"/>
      <c r="IL270" s="86"/>
      <c r="IM270" s="86"/>
    </row>
    <row r="271" spans="1:248" s="54" customFormat="1" ht="18" customHeight="1" x14ac:dyDescent="0.3">
      <c r="A271" s="44">
        <f>IF(C271&lt;&gt;" ",COUNTA(C$10:$C271)," ")</f>
        <v>239</v>
      </c>
      <c r="B271" s="44">
        <f>IF(C271&lt;&gt;" ",COUNTA($C$256:C271)," ")</f>
        <v>16</v>
      </c>
      <c r="C271" s="38" t="s">
        <v>70</v>
      </c>
      <c r="D271" s="45" t="s">
        <v>298</v>
      </c>
      <c r="E271" s="116" t="s">
        <v>194</v>
      </c>
      <c r="F271" s="46" t="s">
        <v>195</v>
      </c>
      <c r="G271" s="38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87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  <c r="IJ271" s="86"/>
      <c r="IK271" s="86"/>
      <c r="IL271" s="86"/>
      <c r="IM271" s="86"/>
    </row>
    <row r="272" spans="1:248" s="54" customFormat="1" ht="18" customHeight="1" x14ac:dyDescent="0.3">
      <c r="A272" s="44">
        <f>IF(C272&lt;&gt;" ",COUNTA(C$10:$C272)," ")</f>
        <v>240</v>
      </c>
      <c r="B272" s="44">
        <f>IF(C272&lt;&gt;" ",COUNTA($C$256:C272)," ")</f>
        <v>17</v>
      </c>
      <c r="C272" s="38" t="s">
        <v>72</v>
      </c>
      <c r="D272" s="45" t="s">
        <v>298</v>
      </c>
      <c r="E272" s="116" t="s">
        <v>194</v>
      </c>
      <c r="F272" s="46" t="s">
        <v>195</v>
      </c>
      <c r="G272" s="38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87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  <c r="IJ272" s="86"/>
      <c r="IK272" s="86"/>
      <c r="IL272" s="86"/>
      <c r="IM272" s="86"/>
    </row>
    <row r="273" spans="1:248" s="64" customFormat="1" ht="18" customHeight="1" x14ac:dyDescent="0.25">
      <c r="A273" s="44">
        <f>IF(C273&lt;&gt;" ",COUNTA(C$10:$C273)," ")</f>
        <v>241</v>
      </c>
      <c r="B273" s="44">
        <f>IF(C273&lt;&gt;" ",COUNTA($C$256:C273)," ")</f>
        <v>18</v>
      </c>
      <c r="C273" s="38" t="s">
        <v>403</v>
      </c>
      <c r="D273" s="45"/>
      <c r="E273" s="116" t="s">
        <v>194</v>
      </c>
      <c r="F273" s="46" t="s">
        <v>195</v>
      </c>
      <c r="G273" s="38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70"/>
    </row>
    <row r="274" spans="1:248" s="64" customFormat="1" ht="18" customHeight="1" x14ac:dyDescent="0.25">
      <c r="A274" s="44">
        <f>IF(C274&lt;&gt;" ",COUNTA(C$10:$C274)," ")</f>
        <v>242</v>
      </c>
      <c r="B274" s="44">
        <f>IF(C274&lt;&gt;" ",COUNTA($C$256:C274)," ")</f>
        <v>19</v>
      </c>
      <c r="C274" s="38" t="s">
        <v>404</v>
      </c>
      <c r="D274" s="45"/>
      <c r="E274" s="116" t="s">
        <v>194</v>
      </c>
      <c r="F274" s="46" t="s">
        <v>195</v>
      </c>
      <c r="G274" s="38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70"/>
    </row>
    <row r="275" spans="1:248" s="64" customFormat="1" ht="18" customHeight="1" x14ac:dyDescent="0.25">
      <c r="A275" s="44">
        <f>IF(C275&lt;&gt;" ",COUNTA(C$10:$C275)," ")</f>
        <v>243</v>
      </c>
      <c r="B275" s="44">
        <f>IF(C275&lt;&gt;" ",COUNTA($C$256:C275)," ")</f>
        <v>20</v>
      </c>
      <c r="C275" s="38" t="s">
        <v>405</v>
      </c>
      <c r="D275" s="45"/>
      <c r="E275" s="116" t="s">
        <v>194</v>
      </c>
      <c r="F275" s="46" t="s">
        <v>195</v>
      </c>
      <c r="G275" s="38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60"/>
      <c r="AW275" s="47"/>
    </row>
    <row r="276" spans="1:248" s="54" customFormat="1" ht="18" customHeight="1" x14ac:dyDescent="0.3">
      <c r="A276" s="44">
        <f>IF(C276&lt;&gt;" ",COUNTA(C$10:$C276)," ")</f>
        <v>244</v>
      </c>
      <c r="B276" s="44">
        <f>IF(C276&lt;&gt;" ",COUNTA($C$256:C276)," ")</f>
        <v>21</v>
      </c>
      <c r="C276" s="38" t="s">
        <v>73</v>
      </c>
      <c r="D276" s="45" t="s">
        <v>271</v>
      </c>
      <c r="E276" s="46" t="s">
        <v>192</v>
      </c>
      <c r="F276" s="46"/>
      <c r="G276" s="38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87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/>
      <c r="HN276" s="86"/>
      <c r="HO276" s="86"/>
      <c r="HP276" s="86"/>
      <c r="HQ276" s="86"/>
      <c r="HR276" s="86"/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  <c r="IJ276" s="86"/>
      <c r="IK276" s="86"/>
      <c r="IL276" s="86"/>
      <c r="IM276" s="86"/>
    </row>
    <row r="277" spans="1:248" s="54" customFormat="1" ht="18" customHeight="1" x14ac:dyDescent="0.3">
      <c r="A277" s="44">
        <f>IF(C277&lt;&gt;" ",COUNTA(C$10:$C277)," ")</f>
        <v>245</v>
      </c>
      <c r="B277" s="44">
        <f>IF(C277&lt;&gt;" ",COUNTA($C$256:C277)," ")</f>
        <v>22</v>
      </c>
      <c r="C277" s="38" t="s">
        <v>74</v>
      </c>
      <c r="D277" s="45" t="s">
        <v>271</v>
      </c>
      <c r="E277" s="46" t="s">
        <v>192</v>
      </c>
      <c r="F277" s="46"/>
      <c r="G277" s="38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78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</row>
    <row r="278" spans="1:248" s="54" customFormat="1" ht="18" customHeight="1" x14ac:dyDescent="0.3">
      <c r="A278" s="44">
        <f>IF(C278&lt;&gt;" ",COUNTA(C$10:$C278)," ")</f>
        <v>246</v>
      </c>
      <c r="B278" s="44">
        <f>IF(C278&lt;&gt;" ",COUNTA($C$256:C278)," ")</f>
        <v>23</v>
      </c>
      <c r="C278" s="38" t="s">
        <v>75</v>
      </c>
      <c r="D278" s="45" t="s">
        <v>271</v>
      </c>
      <c r="E278" s="46" t="s">
        <v>192</v>
      </c>
      <c r="F278" s="46"/>
      <c r="G278" s="38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3"/>
    </row>
    <row r="279" spans="1:248" s="54" customFormat="1" ht="18" customHeight="1" x14ac:dyDescent="0.3">
      <c r="A279" s="44">
        <f>IF(C279&lt;&gt;" ",COUNTA(C$10:$C279)," ")</f>
        <v>247</v>
      </c>
      <c r="B279" s="44">
        <f>IF(C279&lt;&gt;" ",COUNTA($C$256:C279)," ")</f>
        <v>24</v>
      </c>
      <c r="C279" s="38" t="s">
        <v>76</v>
      </c>
      <c r="D279" s="45" t="s">
        <v>271</v>
      </c>
      <c r="E279" s="46" t="s">
        <v>192</v>
      </c>
      <c r="F279" s="46"/>
      <c r="G279" s="38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3"/>
    </row>
    <row r="280" spans="1:248" s="54" customFormat="1" ht="18" customHeight="1" x14ac:dyDescent="0.3">
      <c r="A280" s="44">
        <f>IF(C280&lt;&gt;" ",COUNTA(C$10:$C280)," ")</f>
        <v>248</v>
      </c>
      <c r="B280" s="44">
        <f>IF(C280&lt;&gt;" ",COUNTA($C$256:C280)," ")</f>
        <v>25</v>
      </c>
      <c r="C280" s="38" t="s">
        <v>77</v>
      </c>
      <c r="D280" s="45" t="s">
        <v>271</v>
      </c>
      <c r="E280" s="46" t="s">
        <v>192</v>
      </c>
      <c r="F280" s="88"/>
      <c r="G280" s="38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3"/>
    </row>
    <row r="281" spans="1:248" s="54" customFormat="1" ht="18" customHeight="1" x14ac:dyDescent="0.3">
      <c r="A281" s="44">
        <f>IF(C281&lt;&gt;" ",COUNTA(C$10:$C281)," ")</f>
        <v>249</v>
      </c>
      <c r="B281" s="44">
        <f>IF(C281&lt;&gt;" ",COUNTA($C$256:C281)," ")</f>
        <v>26</v>
      </c>
      <c r="C281" s="38" t="s">
        <v>78</v>
      </c>
      <c r="D281" s="45" t="s">
        <v>271</v>
      </c>
      <c r="E281" s="46" t="s">
        <v>192</v>
      </c>
      <c r="F281" s="46"/>
      <c r="G281" s="38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3"/>
    </row>
    <row r="282" spans="1:248" s="54" customFormat="1" ht="18" customHeight="1" x14ac:dyDescent="0.3">
      <c r="A282" s="44">
        <f>IF(C282&lt;&gt;" ",COUNTA(C$10:$C282)," ")</f>
        <v>250</v>
      </c>
      <c r="B282" s="44">
        <f>IF(C282&lt;&gt;" ",COUNTA($C$256:C282)," ")</f>
        <v>27</v>
      </c>
      <c r="C282" s="38" t="s">
        <v>79</v>
      </c>
      <c r="D282" s="45" t="s">
        <v>393</v>
      </c>
      <c r="E282" s="46" t="s">
        <v>196</v>
      </c>
      <c r="F282" s="46"/>
      <c r="G282" s="38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3"/>
    </row>
    <row r="283" spans="1:248" s="24" customFormat="1" ht="18" customHeight="1" x14ac:dyDescent="0.25">
      <c r="A283" s="43" t="s">
        <v>406</v>
      </c>
      <c r="B283" s="43"/>
      <c r="C283" s="29"/>
      <c r="D283" s="29"/>
      <c r="E283" s="28"/>
      <c r="F283" s="30"/>
      <c r="G283" s="31">
        <f>(15/100)*16</f>
        <v>2.4</v>
      </c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8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119"/>
      <c r="EF283" s="119"/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119"/>
      <c r="ES283" s="119"/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119"/>
      <c r="FF283" s="119"/>
      <c r="FG283" s="119"/>
      <c r="FH283" s="119"/>
      <c r="FI283" s="119"/>
      <c r="FJ283" s="119"/>
      <c r="FK283" s="119"/>
      <c r="FL283" s="119"/>
      <c r="FM283" s="119"/>
      <c r="FN283" s="119"/>
      <c r="FO283" s="119"/>
      <c r="FP283" s="119"/>
      <c r="FQ283" s="119"/>
      <c r="FR283" s="119"/>
      <c r="FS283" s="119"/>
      <c r="FT283" s="119"/>
      <c r="FU283" s="119"/>
      <c r="FV283" s="119"/>
      <c r="FW283" s="119"/>
      <c r="FX283" s="119"/>
      <c r="FY283" s="119"/>
      <c r="FZ283" s="119"/>
      <c r="GA283" s="119"/>
      <c r="GB283" s="119"/>
      <c r="GC283" s="119"/>
      <c r="GD283" s="119"/>
      <c r="GE283" s="119"/>
      <c r="GF283" s="119"/>
      <c r="GG283" s="119"/>
      <c r="GH283" s="119"/>
      <c r="GI283" s="119"/>
      <c r="GJ283" s="119"/>
      <c r="GK283" s="119"/>
      <c r="GL283" s="119"/>
      <c r="GM283" s="119"/>
      <c r="GN283" s="119"/>
      <c r="GO283" s="119"/>
      <c r="GP283" s="119"/>
      <c r="GQ283" s="119"/>
      <c r="GR283" s="119"/>
      <c r="GS283" s="119"/>
      <c r="GT283" s="119"/>
      <c r="GU283" s="119"/>
      <c r="GV283" s="119"/>
      <c r="GW283" s="119"/>
      <c r="GX283" s="119"/>
      <c r="GY283" s="119"/>
      <c r="GZ283" s="119"/>
      <c r="HA283" s="119"/>
      <c r="HB283" s="119"/>
      <c r="HC283" s="119"/>
      <c r="HD283" s="119"/>
      <c r="HE283" s="119"/>
      <c r="HF283" s="119"/>
      <c r="HG283" s="119"/>
      <c r="HH283" s="119"/>
      <c r="HI283" s="119"/>
      <c r="HJ283" s="119"/>
      <c r="HK283" s="119"/>
      <c r="HL283" s="119"/>
      <c r="HM283" s="119"/>
      <c r="HN283" s="119"/>
      <c r="HO283" s="119"/>
      <c r="HP283" s="119"/>
      <c r="HQ283" s="119"/>
      <c r="HR283" s="119"/>
      <c r="HS283" s="119"/>
      <c r="HT283" s="119"/>
      <c r="HU283" s="119"/>
      <c r="HV283" s="119"/>
      <c r="HW283" s="119"/>
      <c r="HX283" s="119"/>
      <c r="HY283" s="119"/>
      <c r="HZ283" s="119"/>
      <c r="IA283" s="119"/>
      <c r="IB283" s="119"/>
      <c r="IC283" s="119"/>
      <c r="ID283" s="119"/>
      <c r="IE283" s="119"/>
      <c r="IF283" s="119"/>
      <c r="IG283" s="119"/>
      <c r="IH283" s="119"/>
      <c r="II283" s="119"/>
      <c r="IJ283" s="119"/>
      <c r="IK283" s="119"/>
      <c r="IL283" s="119"/>
      <c r="IM283" s="119"/>
    </row>
    <row r="284" spans="1:248" s="24" customFormat="1" ht="18" customHeight="1" x14ac:dyDescent="0.25">
      <c r="A284" s="44">
        <f>IF(C284&lt;&gt;" ",COUNTA(C$10:$C284)," ")</f>
        <v>251</v>
      </c>
      <c r="B284" s="44">
        <f>IF(C284&lt;&gt;" ",COUNTA($C284:C$284)," ")</f>
        <v>1</v>
      </c>
      <c r="C284" s="38" t="s">
        <v>407</v>
      </c>
      <c r="D284" s="45"/>
      <c r="E284" s="46" t="s">
        <v>190</v>
      </c>
      <c r="F284" s="46" t="s">
        <v>191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50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</row>
    <row r="285" spans="1:248" s="86" customFormat="1" ht="18" customHeight="1" x14ac:dyDescent="0.3">
      <c r="A285" s="44">
        <f>IF(C285&lt;&gt;" ",COUNTA(C$10:$C285)," ")</f>
        <v>252</v>
      </c>
      <c r="B285" s="44">
        <f>IF(C285&lt;&gt;" ",COUNTA($C$284:C285)," ")</f>
        <v>2</v>
      </c>
      <c r="C285" s="38" t="s">
        <v>132</v>
      </c>
      <c r="D285" s="45" t="s">
        <v>389</v>
      </c>
      <c r="E285" s="46" t="s">
        <v>190</v>
      </c>
      <c r="F285" s="46" t="s">
        <v>191</v>
      </c>
      <c r="G285" s="38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87"/>
    </row>
    <row r="286" spans="1:248" s="24" customFormat="1" ht="18" customHeight="1" x14ac:dyDescent="0.25">
      <c r="A286" s="44">
        <f>IF(C286&lt;&gt;" ",COUNTA(C$10:$C286)," ")</f>
        <v>253</v>
      </c>
      <c r="B286" s="44">
        <f>IF(C286&lt;&gt;" ",COUNTA($C$284:C286)," ")</f>
        <v>3</v>
      </c>
      <c r="C286" s="38" t="s">
        <v>408</v>
      </c>
      <c r="D286" s="45"/>
      <c r="E286" s="46" t="s">
        <v>190</v>
      </c>
      <c r="F286" s="46" t="s">
        <v>191</v>
      </c>
      <c r="G286" s="38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50"/>
    </row>
    <row r="287" spans="1:248" s="86" customFormat="1" ht="18" customHeight="1" x14ac:dyDescent="0.3">
      <c r="A287" s="44">
        <f>IF(C287&lt;&gt;" ",COUNTA(C$10:$C287)," ")</f>
        <v>254</v>
      </c>
      <c r="B287" s="44">
        <f>IF(C287&lt;&gt;" ",COUNTA($C$284:C287)," ")</f>
        <v>4</v>
      </c>
      <c r="C287" s="38" t="s">
        <v>133</v>
      </c>
      <c r="D287" s="45" t="s">
        <v>269</v>
      </c>
      <c r="E287" s="46" t="s">
        <v>190</v>
      </c>
      <c r="F287" s="71" t="s">
        <v>191</v>
      </c>
      <c r="G287" s="38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87"/>
    </row>
    <row r="288" spans="1:248" s="79" customFormat="1" ht="18" customHeight="1" x14ac:dyDescent="0.3">
      <c r="A288" s="44">
        <f>IF(C288&lt;&gt;" ",COUNTA(C$10:$C288)," ")</f>
        <v>255</v>
      </c>
      <c r="B288" s="44">
        <f>IF(C288&lt;&gt;" ",COUNTA($C$284:C288)," ")</f>
        <v>5</v>
      </c>
      <c r="C288" s="38" t="s">
        <v>134</v>
      </c>
      <c r="D288" s="45" t="s">
        <v>269</v>
      </c>
      <c r="E288" s="46" t="s">
        <v>190</v>
      </c>
      <c r="F288" s="71" t="s">
        <v>191</v>
      </c>
      <c r="G288" s="38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87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  <c r="GI288" s="86"/>
      <c r="GJ288" s="86"/>
      <c r="GK288" s="86"/>
      <c r="GL288" s="86"/>
      <c r="GM288" s="86"/>
      <c r="GN288" s="86"/>
      <c r="GO288" s="86"/>
      <c r="GP288" s="86"/>
      <c r="GQ288" s="86"/>
      <c r="GR288" s="86"/>
      <c r="GS288" s="86"/>
      <c r="GT288" s="86"/>
      <c r="GU288" s="86"/>
      <c r="GV288" s="86"/>
      <c r="GW288" s="86"/>
      <c r="GX288" s="86"/>
      <c r="GY288" s="86"/>
      <c r="GZ288" s="86"/>
      <c r="HA288" s="86"/>
      <c r="HB288" s="86"/>
      <c r="HC288" s="86"/>
      <c r="HD288" s="86"/>
      <c r="HE288" s="86"/>
      <c r="HF288" s="86"/>
      <c r="HG288" s="86"/>
      <c r="HH288" s="86"/>
      <c r="HI288" s="86"/>
      <c r="HJ288" s="86"/>
      <c r="HK288" s="86"/>
      <c r="HL288" s="86"/>
      <c r="HM288" s="86"/>
      <c r="HN288" s="86"/>
      <c r="HO288" s="86"/>
      <c r="HP288" s="86"/>
      <c r="HQ288" s="86"/>
      <c r="HR288" s="86"/>
      <c r="HS288" s="86"/>
      <c r="HT288" s="86"/>
      <c r="HU288" s="86"/>
      <c r="HV288" s="86"/>
      <c r="HW288" s="86"/>
      <c r="HX288" s="86"/>
      <c r="HY288" s="86"/>
      <c r="HZ288" s="86"/>
      <c r="IA288" s="86"/>
      <c r="IB288" s="86"/>
      <c r="IC288" s="86"/>
      <c r="ID288" s="86"/>
      <c r="IE288" s="86"/>
      <c r="IF288" s="86"/>
      <c r="IG288" s="86"/>
      <c r="IH288" s="86"/>
      <c r="II288" s="86"/>
      <c r="IJ288" s="86"/>
      <c r="IK288" s="86"/>
      <c r="IL288" s="86"/>
      <c r="IM288" s="86"/>
      <c r="IN288" s="86"/>
    </row>
    <row r="289" spans="1:248" s="79" customFormat="1" ht="18" customHeight="1" x14ac:dyDescent="0.3">
      <c r="A289" s="44">
        <f>IF(C289&lt;&gt;" ",COUNTA(C$10:$C289)," ")</f>
        <v>256</v>
      </c>
      <c r="B289" s="44">
        <f>IF(C289&lt;&gt;" ",COUNTA($C$284:C289)," ")</f>
        <v>6</v>
      </c>
      <c r="C289" s="38" t="s">
        <v>141</v>
      </c>
      <c r="D289" s="45" t="s">
        <v>270</v>
      </c>
      <c r="E289" s="46" t="s">
        <v>190</v>
      </c>
      <c r="F289" s="46" t="s">
        <v>195</v>
      </c>
      <c r="G289" s="38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102"/>
      <c r="AW289" s="83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  <c r="HP289" s="54"/>
      <c r="HQ289" s="54"/>
      <c r="HR289" s="54"/>
      <c r="HS289" s="54"/>
      <c r="HT289" s="54"/>
      <c r="HU289" s="54"/>
      <c r="HV289" s="54"/>
      <c r="HW289" s="54"/>
      <c r="HX289" s="54"/>
      <c r="HY289" s="54"/>
      <c r="HZ289" s="54"/>
      <c r="IA289" s="54"/>
      <c r="IB289" s="54"/>
      <c r="IC289" s="54"/>
      <c r="ID289" s="54"/>
      <c r="IE289" s="54"/>
      <c r="IF289" s="54"/>
      <c r="IG289" s="54"/>
      <c r="IH289" s="54"/>
      <c r="II289" s="54"/>
      <c r="IJ289" s="54"/>
      <c r="IK289" s="54"/>
      <c r="IL289" s="54"/>
      <c r="IM289" s="54"/>
    </row>
    <row r="290" spans="1:248" s="54" customFormat="1" ht="18" customHeight="1" x14ac:dyDescent="0.3">
      <c r="A290" s="44">
        <f>IF(C290&lt;&gt;" ",COUNTA(C$10:$C290)," ")</f>
        <v>257</v>
      </c>
      <c r="B290" s="44">
        <f>IF(C290&lt;&gt;" ",COUNTA($C$284:C290)," ")</f>
        <v>7</v>
      </c>
      <c r="C290" s="38" t="s">
        <v>142</v>
      </c>
      <c r="D290" s="45" t="s">
        <v>298</v>
      </c>
      <c r="E290" s="46" t="s">
        <v>194</v>
      </c>
      <c r="F290" s="46" t="s">
        <v>195</v>
      </c>
      <c r="G290" s="38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87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  <c r="GI290" s="86"/>
      <c r="GJ290" s="86"/>
      <c r="GK290" s="86"/>
      <c r="GL290" s="86"/>
      <c r="GM290" s="86"/>
      <c r="GN290" s="86"/>
      <c r="GO290" s="86"/>
      <c r="GP290" s="86"/>
      <c r="GQ290" s="86"/>
      <c r="GR290" s="86"/>
      <c r="GS290" s="86"/>
      <c r="GT290" s="86"/>
      <c r="GU290" s="86"/>
      <c r="GV290" s="86"/>
      <c r="GW290" s="86"/>
      <c r="GX290" s="86"/>
      <c r="GY290" s="86"/>
      <c r="GZ290" s="86"/>
      <c r="HA290" s="86"/>
      <c r="HB290" s="86"/>
      <c r="HC290" s="86"/>
      <c r="HD290" s="86"/>
      <c r="HE290" s="86"/>
      <c r="HF290" s="86"/>
      <c r="HG290" s="86"/>
      <c r="HH290" s="86"/>
      <c r="HI290" s="86"/>
      <c r="HJ290" s="86"/>
      <c r="HK290" s="86"/>
      <c r="HL290" s="86"/>
      <c r="HM290" s="86"/>
      <c r="HN290" s="86"/>
      <c r="HO290" s="86"/>
      <c r="HP290" s="86"/>
      <c r="HQ290" s="86"/>
      <c r="HR290" s="86"/>
      <c r="HS290" s="86"/>
      <c r="HT290" s="86"/>
      <c r="HU290" s="86"/>
      <c r="HV290" s="86"/>
      <c r="HW290" s="86"/>
      <c r="HX290" s="86"/>
      <c r="HY290" s="86"/>
      <c r="HZ290" s="86"/>
      <c r="IA290" s="86"/>
      <c r="IB290" s="86"/>
      <c r="IC290" s="86"/>
      <c r="ID290" s="86"/>
      <c r="IE290" s="86"/>
      <c r="IF290" s="86"/>
      <c r="IG290" s="86"/>
      <c r="IH290" s="86"/>
      <c r="II290" s="86"/>
      <c r="IJ290" s="86"/>
      <c r="IK290" s="86"/>
      <c r="IL290" s="86"/>
      <c r="IM290" s="86"/>
      <c r="IN290" s="79"/>
    </row>
    <row r="291" spans="1:248" s="54" customFormat="1" ht="18" customHeight="1" x14ac:dyDescent="0.3">
      <c r="A291" s="44">
        <f>IF(C291&lt;&gt;" ",COUNTA(C$10:$C291)," ")</f>
        <v>258</v>
      </c>
      <c r="B291" s="44">
        <f>IF(C291&lt;&gt;" ",COUNTA($C$284:C291)," ")</f>
        <v>8</v>
      </c>
      <c r="C291" s="38" t="s">
        <v>136</v>
      </c>
      <c r="D291" s="45" t="s">
        <v>298</v>
      </c>
      <c r="E291" s="46" t="s">
        <v>194</v>
      </c>
      <c r="F291" s="46" t="s">
        <v>195</v>
      </c>
      <c r="G291" s="38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87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  <c r="GI291" s="86"/>
      <c r="GJ291" s="86"/>
      <c r="GK291" s="86"/>
      <c r="GL291" s="86"/>
      <c r="GM291" s="86"/>
      <c r="GN291" s="86"/>
      <c r="GO291" s="86"/>
      <c r="GP291" s="86"/>
      <c r="GQ291" s="86"/>
      <c r="GR291" s="86"/>
      <c r="GS291" s="86"/>
      <c r="GT291" s="86"/>
      <c r="GU291" s="86"/>
      <c r="GV291" s="86"/>
      <c r="GW291" s="86"/>
      <c r="GX291" s="86"/>
      <c r="GY291" s="86"/>
      <c r="GZ291" s="86"/>
      <c r="HA291" s="86"/>
      <c r="HB291" s="86"/>
      <c r="HC291" s="86"/>
      <c r="HD291" s="86"/>
      <c r="HE291" s="86"/>
      <c r="HF291" s="86"/>
      <c r="HG291" s="86"/>
      <c r="HH291" s="86"/>
      <c r="HI291" s="86"/>
      <c r="HJ291" s="86"/>
      <c r="HK291" s="86"/>
      <c r="HL291" s="86"/>
      <c r="HM291" s="86"/>
      <c r="HN291" s="86"/>
      <c r="HO291" s="86"/>
      <c r="HP291" s="86"/>
      <c r="HQ291" s="86"/>
      <c r="HR291" s="86"/>
      <c r="HS291" s="86"/>
      <c r="HT291" s="86"/>
      <c r="HU291" s="86"/>
      <c r="HV291" s="86"/>
      <c r="HW291" s="86"/>
      <c r="HX291" s="86"/>
      <c r="HY291" s="86"/>
      <c r="HZ291" s="86"/>
      <c r="IA291" s="86"/>
      <c r="IB291" s="86"/>
      <c r="IC291" s="86"/>
      <c r="ID291" s="86"/>
      <c r="IE291" s="86"/>
      <c r="IF291" s="86"/>
      <c r="IG291" s="86"/>
      <c r="IH291" s="86"/>
      <c r="II291" s="86"/>
      <c r="IJ291" s="86"/>
      <c r="IK291" s="86"/>
      <c r="IL291" s="86"/>
      <c r="IM291" s="86"/>
    </row>
    <row r="292" spans="1:248" s="54" customFormat="1" ht="18" customHeight="1" x14ac:dyDescent="0.3">
      <c r="A292" s="44">
        <f>IF(C292&lt;&gt;" ",COUNTA(C$10:$C292)," ")</f>
        <v>259</v>
      </c>
      <c r="B292" s="44">
        <f>IF(C292&lt;&gt;" ",COUNTA($C$284:C292)," ")</f>
        <v>9</v>
      </c>
      <c r="C292" s="38" t="s">
        <v>137</v>
      </c>
      <c r="D292" s="45" t="s">
        <v>298</v>
      </c>
      <c r="E292" s="46" t="s">
        <v>194</v>
      </c>
      <c r="F292" s="46" t="s">
        <v>195</v>
      </c>
      <c r="G292" s="38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87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  <c r="FS292" s="86"/>
      <c r="FT292" s="86"/>
      <c r="FU292" s="86"/>
      <c r="FV292" s="86"/>
      <c r="FW292" s="86"/>
      <c r="FX292" s="86"/>
      <c r="FY292" s="86"/>
      <c r="FZ292" s="86"/>
      <c r="GA292" s="86"/>
      <c r="GB292" s="86"/>
      <c r="GC292" s="86"/>
      <c r="GD292" s="86"/>
      <c r="GE292" s="86"/>
      <c r="GF292" s="86"/>
      <c r="GG292" s="86"/>
      <c r="GH292" s="86"/>
      <c r="GI292" s="86"/>
      <c r="GJ292" s="86"/>
      <c r="GK292" s="86"/>
      <c r="GL292" s="86"/>
      <c r="GM292" s="86"/>
      <c r="GN292" s="86"/>
      <c r="GO292" s="86"/>
      <c r="GP292" s="86"/>
      <c r="GQ292" s="86"/>
      <c r="GR292" s="86"/>
      <c r="GS292" s="86"/>
      <c r="GT292" s="86"/>
      <c r="GU292" s="86"/>
      <c r="GV292" s="86"/>
      <c r="GW292" s="86"/>
      <c r="GX292" s="86"/>
      <c r="GY292" s="86"/>
      <c r="GZ292" s="86"/>
      <c r="HA292" s="86"/>
      <c r="HB292" s="86"/>
      <c r="HC292" s="86"/>
      <c r="HD292" s="86"/>
      <c r="HE292" s="86"/>
      <c r="HF292" s="86"/>
      <c r="HG292" s="86"/>
      <c r="HH292" s="86"/>
      <c r="HI292" s="86"/>
      <c r="HJ292" s="86"/>
      <c r="HK292" s="86"/>
      <c r="HL292" s="86"/>
      <c r="HM292" s="86"/>
      <c r="HN292" s="86"/>
      <c r="HO292" s="86"/>
      <c r="HP292" s="86"/>
      <c r="HQ292" s="86"/>
      <c r="HR292" s="86"/>
      <c r="HS292" s="86"/>
      <c r="HT292" s="86"/>
      <c r="HU292" s="86"/>
      <c r="HV292" s="86"/>
      <c r="HW292" s="86"/>
      <c r="HX292" s="86"/>
      <c r="HY292" s="86"/>
      <c r="HZ292" s="86"/>
      <c r="IA292" s="86"/>
      <c r="IB292" s="86"/>
      <c r="IC292" s="86"/>
      <c r="ID292" s="86"/>
      <c r="IE292" s="86"/>
      <c r="IF292" s="86"/>
      <c r="IG292" s="86"/>
      <c r="IH292" s="86"/>
      <c r="II292" s="86"/>
      <c r="IJ292" s="86"/>
      <c r="IK292" s="86"/>
      <c r="IL292" s="86"/>
      <c r="IM292" s="86"/>
    </row>
    <row r="293" spans="1:248" s="54" customFormat="1" ht="18" customHeight="1" x14ac:dyDescent="0.3">
      <c r="A293" s="44">
        <f>IF(C293&lt;&gt;" ",COUNTA(C$10:$C293)," ")</f>
        <v>260</v>
      </c>
      <c r="B293" s="44">
        <f>IF(C293&lt;&gt;" ",COUNTA($C$284:C293)," ")</f>
        <v>10</v>
      </c>
      <c r="C293" s="38" t="s">
        <v>145</v>
      </c>
      <c r="D293" s="45" t="s">
        <v>298</v>
      </c>
      <c r="E293" s="46" t="s">
        <v>194</v>
      </c>
      <c r="F293" s="46" t="s">
        <v>195</v>
      </c>
      <c r="G293" s="38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87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  <c r="GV293" s="86"/>
      <c r="GW293" s="86"/>
      <c r="GX293" s="86"/>
      <c r="GY293" s="86"/>
      <c r="GZ293" s="86"/>
      <c r="HA293" s="86"/>
      <c r="HB293" s="86"/>
      <c r="HC293" s="86"/>
      <c r="HD293" s="86"/>
      <c r="HE293" s="86"/>
      <c r="HF293" s="86"/>
      <c r="HG293" s="86"/>
      <c r="HH293" s="86"/>
      <c r="HI293" s="86"/>
      <c r="HJ293" s="86"/>
      <c r="HK293" s="86"/>
      <c r="HL293" s="86"/>
      <c r="HM293" s="86"/>
      <c r="HN293" s="86"/>
      <c r="HO293" s="86"/>
      <c r="HP293" s="86"/>
      <c r="HQ293" s="86"/>
      <c r="HR293" s="86"/>
      <c r="HS293" s="86"/>
      <c r="HT293" s="86"/>
      <c r="HU293" s="86"/>
      <c r="HV293" s="86"/>
      <c r="HW293" s="86"/>
      <c r="HX293" s="86"/>
      <c r="HY293" s="86"/>
      <c r="HZ293" s="86"/>
      <c r="IA293" s="86"/>
      <c r="IB293" s="86"/>
      <c r="IC293" s="86"/>
      <c r="ID293" s="86"/>
      <c r="IE293" s="86"/>
      <c r="IF293" s="86"/>
      <c r="IG293" s="86"/>
      <c r="IH293" s="86"/>
      <c r="II293" s="86"/>
      <c r="IJ293" s="86"/>
      <c r="IK293" s="86"/>
      <c r="IL293" s="86"/>
      <c r="IM293" s="86"/>
    </row>
    <row r="294" spans="1:248" s="54" customFormat="1" ht="18" customHeight="1" x14ac:dyDescent="0.3">
      <c r="A294" s="44">
        <f>IF(C294&lt;&gt;" ",COUNTA(C$10:$C294)," ")</f>
        <v>261</v>
      </c>
      <c r="B294" s="44">
        <f>IF(C294&lt;&gt;" ",COUNTA($C$284:C294)," ")</f>
        <v>11</v>
      </c>
      <c r="C294" s="38" t="s">
        <v>138</v>
      </c>
      <c r="D294" s="45" t="s">
        <v>298</v>
      </c>
      <c r="E294" s="46" t="s">
        <v>194</v>
      </c>
      <c r="F294" s="46" t="s">
        <v>195</v>
      </c>
      <c r="G294" s="38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87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/>
      <c r="HN294" s="86"/>
      <c r="HO294" s="86"/>
      <c r="HP294" s="86"/>
      <c r="HQ294" s="86"/>
      <c r="HR294" s="86"/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/>
      <c r="II294" s="86"/>
      <c r="IJ294" s="86"/>
      <c r="IK294" s="86"/>
      <c r="IL294" s="86"/>
      <c r="IM294" s="86"/>
    </row>
    <row r="295" spans="1:248" s="54" customFormat="1" ht="18" customHeight="1" x14ac:dyDescent="0.3">
      <c r="A295" s="44">
        <f>IF(C295&lt;&gt;" ",COUNTA(C$10:$C295)," ")</f>
        <v>262</v>
      </c>
      <c r="B295" s="44">
        <f>IF(C295&lt;&gt;" ",COUNTA($C$284:C295)," ")</f>
        <v>12</v>
      </c>
      <c r="C295" s="38" t="s">
        <v>139</v>
      </c>
      <c r="D295" s="45" t="s">
        <v>298</v>
      </c>
      <c r="E295" s="46" t="s">
        <v>194</v>
      </c>
      <c r="F295" s="46" t="s">
        <v>195</v>
      </c>
      <c r="G295" s="38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87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</row>
    <row r="296" spans="1:248" s="54" customFormat="1" ht="18" customHeight="1" x14ac:dyDescent="0.3">
      <c r="A296" s="44">
        <f>IF(C296&lt;&gt;" ",COUNTA(C$10:$C296)," ")</f>
        <v>263</v>
      </c>
      <c r="B296" s="44">
        <f>IF(C296&lt;&gt;" ",COUNTA($C$284:C296)," ")</f>
        <v>13</v>
      </c>
      <c r="C296" s="38" t="s">
        <v>140</v>
      </c>
      <c r="D296" s="45" t="s">
        <v>298</v>
      </c>
      <c r="E296" s="46" t="s">
        <v>194</v>
      </c>
      <c r="F296" s="46" t="s">
        <v>195</v>
      </c>
      <c r="G296" s="38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87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</row>
    <row r="297" spans="1:248" s="64" customFormat="1" ht="18" customHeight="1" x14ac:dyDescent="0.25">
      <c r="A297" s="44">
        <f>IF(C297&lt;&gt;" ",COUNTA(C$10:$C297)," ")</f>
        <v>264</v>
      </c>
      <c r="B297" s="44">
        <f>IF(C297&lt;&gt;" ",COUNTA($C$284:C297)," ")</f>
        <v>14</v>
      </c>
      <c r="C297" s="38" t="s">
        <v>409</v>
      </c>
      <c r="D297" s="45"/>
      <c r="E297" s="46" t="s">
        <v>194</v>
      </c>
      <c r="F297" s="46" t="s">
        <v>195</v>
      </c>
      <c r="G297" s="38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50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</row>
    <row r="298" spans="1:248" s="79" customFormat="1" ht="18" customHeight="1" x14ac:dyDescent="0.3">
      <c r="A298" s="44">
        <f>IF(C298&lt;&gt;" ",COUNTA(C$10:$C298)," ")</f>
        <v>265</v>
      </c>
      <c r="B298" s="44">
        <f>IF(C298&lt;&gt;" ",COUNTA($C$284:C298)," ")</f>
        <v>15</v>
      </c>
      <c r="C298" s="38" t="s">
        <v>143</v>
      </c>
      <c r="D298" s="45" t="s">
        <v>298</v>
      </c>
      <c r="E298" s="46" t="s">
        <v>194</v>
      </c>
      <c r="F298" s="46" t="s">
        <v>195</v>
      </c>
      <c r="G298" s="38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87"/>
      <c r="AW298" s="86"/>
      <c r="IN298" s="54"/>
    </row>
    <row r="299" spans="1:248" s="55" customFormat="1" ht="18" customHeight="1" x14ac:dyDescent="0.3">
      <c r="A299" s="44">
        <f>IF(C299&lt;&gt;" ",COUNTA(C$10:$C299)," ")</f>
        <v>266</v>
      </c>
      <c r="B299" s="44">
        <f>IF(C299&lt;&gt;" ",COUNTA($C$284:C299)," ")</f>
        <v>16</v>
      </c>
      <c r="C299" s="38" t="s">
        <v>135</v>
      </c>
      <c r="D299" s="45" t="s">
        <v>298</v>
      </c>
      <c r="E299" s="46" t="s">
        <v>194</v>
      </c>
      <c r="F299" s="46" t="s">
        <v>195</v>
      </c>
      <c r="G299" s="38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87"/>
      <c r="AW299" s="86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9"/>
      <c r="GS299" s="79"/>
      <c r="GT299" s="79"/>
      <c r="GU299" s="79"/>
      <c r="GV299" s="79"/>
      <c r="GW299" s="79"/>
      <c r="GX299" s="79"/>
      <c r="GY299" s="79"/>
      <c r="GZ299" s="79"/>
      <c r="HA299" s="79"/>
      <c r="HB299" s="79"/>
      <c r="HC299" s="79"/>
      <c r="HD299" s="79"/>
      <c r="HE299" s="79"/>
      <c r="HF299" s="79"/>
      <c r="HG299" s="79"/>
      <c r="HH299" s="79"/>
      <c r="HI299" s="79"/>
      <c r="HJ299" s="79"/>
      <c r="HK299" s="79"/>
      <c r="HL299" s="79"/>
      <c r="HM299" s="79"/>
      <c r="HN299" s="79"/>
      <c r="HO299" s="79"/>
      <c r="HP299" s="79"/>
      <c r="HQ299" s="79"/>
      <c r="HR299" s="79"/>
      <c r="HS299" s="79"/>
      <c r="HT299" s="79"/>
      <c r="HU299" s="79"/>
      <c r="HV299" s="79"/>
      <c r="HW299" s="79"/>
      <c r="HX299" s="79"/>
      <c r="HY299" s="79"/>
      <c r="HZ299" s="79"/>
      <c r="IA299" s="79"/>
      <c r="IB299" s="79"/>
      <c r="IC299" s="79"/>
      <c r="ID299" s="79"/>
      <c r="IE299" s="79"/>
      <c r="IF299" s="79"/>
      <c r="IG299" s="79"/>
      <c r="IH299" s="79"/>
      <c r="II299" s="79"/>
      <c r="IJ299" s="79"/>
      <c r="IK299" s="79"/>
      <c r="IL299" s="79"/>
      <c r="IM299" s="79"/>
    </row>
    <row r="300" spans="1:248" s="79" customFormat="1" ht="18" customHeight="1" x14ac:dyDescent="0.3">
      <c r="A300" s="44">
        <f>IF(C300&lt;&gt;" ",COUNTA(C$10:$C300)," ")</f>
        <v>267</v>
      </c>
      <c r="B300" s="44">
        <f>IF(C300&lt;&gt;" ",COUNTA($C$284:C300)," ")</f>
        <v>17</v>
      </c>
      <c r="C300" s="38" t="s">
        <v>148</v>
      </c>
      <c r="D300" s="45" t="s">
        <v>271</v>
      </c>
      <c r="E300" s="46" t="s">
        <v>192</v>
      </c>
      <c r="F300" s="46"/>
      <c r="G300" s="38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87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  <c r="FS300" s="86"/>
      <c r="FT300" s="86"/>
      <c r="FU300" s="86"/>
      <c r="FV300" s="86"/>
      <c r="FW300" s="86"/>
      <c r="FX300" s="86"/>
      <c r="FY300" s="86"/>
      <c r="FZ300" s="86"/>
      <c r="GA300" s="86"/>
      <c r="GB300" s="86"/>
      <c r="GC300" s="86"/>
      <c r="GD300" s="86"/>
      <c r="GE300" s="86"/>
      <c r="GF300" s="86"/>
      <c r="GG300" s="86"/>
      <c r="GH300" s="86"/>
      <c r="GI300" s="86"/>
      <c r="GJ300" s="86"/>
      <c r="GK300" s="86"/>
      <c r="GL300" s="86"/>
      <c r="GM300" s="86"/>
      <c r="GN300" s="86"/>
      <c r="GO300" s="86"/>
      <c r="GP300" s="86"/>
      <c r="GQ300" s="86"/>
      <c r="GR300" s="86"/>
      <c r="GS300" s="86"/>
      <c r="GT300" s="86"/>
      <c r="GU300" s="86"/>
      <c r="GV300" s="86"/>
      <c r="GW300" s="86"/>
      <c r="GX300" s="86"/>
      <c r="GY300" s="86"/>
      <c r="GZ300" s="86"/>
      <c r="HA300" s="86"/>
      <c r="HB300" s="86"/>
      <c r="HC300" s="86"/>
      <c r="HD300" s="86"/>
      <c r="HE300" s="86"/>
      <c r="HF300" s="86"/>
      <c r="HG300" s="86"/>
      <c r="HH300" s="86"/>
      <c r="HI300" s="86"/>
      <c r="HJ300" s="86"/>
      <c r="HK300" s="86"/>
      <c r="HL300" s="86"/>
      <c r="HM300" s="86"/>
      <c r="HN300" s="86"/>
      <c r="HO300" s="86"/>
      <c r="HP300" s="86"/>
      <c r="HQ300" s="86"/>
      <c r="HR300" s="86"/>
      <c r="HS300" s="86"/>
      <c r="HT300" s="86"/>
      <c r="HU300" s="86"/>
      <c r="HV300" s="86"/>
      <c r="HW300" s="86"/>
      <c r="HX300" s="86"/>
      <c r="HY300" s="86"/>
      <c r="HZ300" s="86"/>
      <c r="IA300" s="86"/>
      <c r="IB300" s="86"/>
      <c r="IC300" s="86"/>
      <c r="ID300" s="86"/>
      <c r="IE300" s="86"/>
      <c r="IF300" s="86"/>
      <c r="IG300" s="86"/>
      <c r="IH300" s="86"/>
      <c r="II300" s="86"/>
      <c r="IJ300" s="86"/>
      <c r="IK300" s="86"/>
      <c r="IL300" s="86"/>
      <c r="IM300" s="86"/>
    </row>
    <row r="301" spans="1:248" s="120" customFormat="1" ht="18" customHeight="1" x14ac:dyDescent="0.3">
      <c r="A301" s="44">
        <f>IF(C301&lt;&gt;" ",COUNTA(C$10:$C301)," ")</f>
        <v>268</v>
      </c>
      <c r="B301" s="44">
        <f>IF(C301&lt;&gt;" ",COUNTA($C$284:C301)," ")</f>
        <v>18</v>
      </c>
      <c r="C301" s="38" t="s">
        <v>149</v>
      </c>
      <c r="D301" s="45" t="s">
        <v>271</v>
      </c>
      <c r="E301" s="46" t="s">
        <v>192</v>
      </c>
      <c r="F301" s="46"/>
      <c r="G301" s="38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87"/>
      <c r="AW301" s="86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9"/>
      <c r="GS301" s="79"/>
      <c r="GT301" s="79"/>
      <c r="GU301" s="79"/>
      <c r="GV301" s="79"/>
      <c r="GW301" s="79"/>
      <c r="GX301" s="79"/>
      <c r="GY301" s="79"/>
      <c r="GZ301" s="79"/>
      <c r="HA301" s="79"/>
      <c r="HB301" s="79"/>
      <c r="HC301" s="79"/>
      <c r="HD301" s="79"/>
      <c r="HE301" s="79"/>
      <c r="HF301" s="79"/>
      <c r="HG301" s="79"/>
      <c r="HH301" s="79"/>
      <c r="HI301" s="79"/>
      <c r="HJ301" s="79"/>
      <c r="HK301" s="79"/>
      <c r="HL301" s="79"/>
      <c r="HM301" s="79"/>
      <c r="HN301" s="79"/>
      <c r="HO301" s="79"/>
      <c r="HP301" s="79"/>
      <c r="HQ301" s="79"/>
      <c r="HR301" s="79"/>
      <c r="HS301" s="79"/>
      <c r="HT301" s="79"/>
      <c r="HU301" s="79"/>
      <c r="HV301" s="79"/>
      <c r="HW301" s="79"/>
      <c r="HX301" s="79"/>
      <c r="HY301" s="79"/>
      <c r="HZ301" s="79"/>
      <c r="IA301" s="79"/>
      <c r="IB301" s="79"/>
      <c r="IC301" s="79"/>
      <c r="ID301" s="79"/>
      <c r="IE301" s="79"/>
      <c r="IF301" s="79"/>
      <c r="IG301" s="79"/>
      <c r="IH301" s="79"/>
      <c r="II301" s="79"/>
      <c r="IJ301" s="79"/>
      <c r="IK301" s="79"/>
      <c r="IL301" s="79"/>
      <c r="IM301" s="79"/>
    </row>
    <row r="302" spans="1:248" s="86" customFormat="1" ht="18" customHeight="1" x14ac:dyDescent="0.3">
      <c r="A302" s="44">
        <f>IF(C302&lt;&gt;" ",COUNTA(C$10:$C302)," ")</f>
        <v>269</v>
      </c>
      <c r="B302" s="44">
        <f>IF(C302&lt;&gt;" ",COUNTA($C$284:C302)," ")</f>
        <v>19</v>
      </c>
      <c r="C302" s="38" t="s">
        <v>150</v>
      </c>
      <c r="D302" s="45" t="s">
        <v>271</v>
      </c>
      <c r="E302" s="46" t="s">
        <v>192</v>
      </c>
      <c r="F302" s="46"/>
      <c r="G302" s="38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102"/>
      <c r="AW302" s="83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</row>
    <row r="303" spans="1:248" s="79" customFormat="1" ht="18" customHeight="1" x14ac:dyDescent="0.3">
      <c r="A303" s="44">
        <f>IF(C303&lt;&gt;" ",COUNTA(C$10:$C303)," ")</f>
        <v>270</v>
      </c>
      <c r="B303" s="44">
        <f>IF(C303&lt;&gt;" ",COUNTA($C$284:C303)," ")</f>
        <v>20</v>
      </c>
      <c r="C303" s="38" t="s">
        <v>146</v>
      </c>
      <c r="D303" s="45" t="s">
        <v>271</v>
      </c>
      <c r="E303" s="46" t="s">
        <v>192</v>
      </c>
      <c r="F303" s="46"/>
      <c r="G303" s="38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102"/>
      <c r="AW303" s="83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86"/>
    </row>
    <row r="304" spans="1:248" s="86" customFormat="1" ht="18" customHeight="1" x14ac:dyDescent="0.3">
      <c r="A304" s="44">
        <f>IF(C304&lt;&gt;" ",COUNTA(C$10:$C304)," ")</f>
        <v>271</v>
      </c>
      <c r="B304" s="44">
        <f>IF(C304&lt;&gt;" ",COUNTA($C$284:C304)," ")</f>
        <v>21</v>
      </c>
      <c r="C304" s="38" t="s">
        <v>144</v>
      </c>
      <c r="D304" s="45" t="s">
        <v>298</v>
      </c>
      <c r="E304" s="46" t="s">
        <v>192</v>
      </c>
      <c r="F304" s="46"/>
      <c r="G304" s="38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3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  <c r="HP304" s="54"/>
      <c r="HQ304" s="54"/>
      <c r="HR304" s="54"/>
      <c r="HS304" s="54"/>
      <c r="HT304" s="54"/>
      <c r="HU304" s="54"/>
      <c r="HV304" s="54"/>
      <c r="HW304" s="54"/>
      <c r="HX304" s="54"/>
      <c r="HY304" s="54"/>
      <c r="HZ304" s="54"/>
      <c r="IA304" s="54"/>
      <c r="IB304" s="54"/>
      <c r="IC304" s="54"/>
      <c r="ID304" s="54"/>
      <c r="IE304" s="54"/>
      <c r="IF304" s="54"/>
      <c r="IG304" s="54"/>
      <c r="IH304" s="54"/>
      <c r="II304" s="54"/>
      <c r="IJ304" s="54"/>
      <c r="IK304" s="54"/>
      <c r="IL304" s="54"/>
      <c r="IM304" s="54"/>
    </row>
    <row r="305" spans="1:248" s="86" customFormat="1" ht="18" customHeight="1" x14ac:dyDescent="0.3">
      <c r="A305" s="44">
        <f>IF(C305&lt;&gt;" ",COUNTA(C$10:$C305)," ")</f>
        <v>272</v>
      </c>
      <c r="B305" s="44">
        <f>IF(C305&lt;&gt;" ",COUNTA($C$284:C305)," ")</f>
        <v>22</v>
      </c>
      <c r="C305" s="38" t="s">
        <v>151</v>
      </c>
      <c r="D305" s="45" t="s">
        <v>271</v>
      </c>
      <c r="E305" s="46" t="s">
        <v>192</v>
      </c>
      <c r="F305" s="46"/>
      <c r="G305" s="38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102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83"/>
      <c r="GD305" s="83"/>
      <c r="GE305" s="83"/>
      <c r="GF305" s="83"/>
      <c r="GG305" s="83"/>
      <c r="GH305" s="83"/>
      <c r="GI305" s="83"/>
      <c r="GJ305" s="83"/>
      <c r="GK305" s="83"/>
      <c r="GL305" s="83"/>
      <c r="GM305" s="83"/>
      <c r="GN305" s="83"/>
      <c r="GO305" s="83"/>
      <c r="GP305" s="83"/>
      <c r="GQ305" s="83"/>
      <c r="GR305" s="83"/>
      <c r="GS305" s="83"/>
      <c r="GT305" s="83"/>
      <c r="GU305" s="83"/>
      <c r="GV305" s="83"/>
      <c r="GW305" s="83"/>
      <c r="GX305" s="83"/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83"/>
      <c r="HK305" s="83"/>
      <c r="HL305" s="83"/>
      <c r="HM305" s="83"/>
      <c r="HN305" s="83"/>
      <c r="HO305" s="83"/>
      <c r="HP305" s="83"/>
      <c r="HQ305" s="83"/>
      <c r="HR305" s="83"/>
      <c r="HS305" s="83"/>
      <c r="HT305" s="83"/>
      <c r="HU305" s="83"/>
      <c r="HV305" s="83"/>
      <c r="HW305" s="83"/>
      <c r="HX305" s="83"/>
      <c r="HY305" s="83"/>
      <c r="HZ305" s="83"/>
      <c r="IA305" s="83"/>
      <c r="IB305" s="83"/>
      <c r="IC305" s="83"/>
      <c r="ID305" s="83"/>
      <c r="IE305" s="83"/>
      <c r="IF305" s="83"/>
      <c r="IG305" s="83"/>
      <c r="IH305" s="83"/>
      <c r="II305" s="83"/>
      <c r="IJ305" s="83"/>
      <c r="IK305" s="83"/>
      <c r="IL305" s="83"/>
      <c r="IM305" s="83"/>
      <c r="IN305" s="79"/>
    </row>
    <row r="306" spans="1:248" s="86" customFormat="1" ht="18" customHeight="1" x14ac:dyDescent="0.3">
      <c r="A306" s="44">
        <f>IF(C306&lt;&gt;" ",COUNTA(C$10:$C306)," ")</f>
        <v>273</v>
      </c>
      <c r="B306" s="44">
        <f>IF(C306&lt;&gt;" ",COUNTA($C$284:C306)," ")</f>
        <v>23</v>
      </c>
      <c r="C306" s="38" t="s">
        <v>147</v>
      </c>
      <c r="D306" s="45" t="s">
        <v>271</v>
      </c>
      <c r="E306" s="46" t="s">
        <v>192</v>
      </c>
      <c r="F306" s="46"/>
      <c r="G306" s="38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87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9"/>
      <c r="GS306" s="79"/>
      <c r="GT306" s="79"/>
      <c r="GU306" s="79"/>
      <c r="GV306" s="79"/>
      <c r="GW306" s="79"/>
      <c r="GX306" s="79"/>
      <c r="GY306" s="79"/>
      <c r="GZ306" s="79"/>
      <c r="HA306" s="79"/>
      <c r="HB306" s="79"/>
      <c r="HC306" s="79"/>
      <c r="HD306" s="79"/>
      <c r="HE306" s="79"/>
      <c r="HF306" s="79"/>
      <c r="HG306" s="79"/>
      <c r="HH306" s="79"/>
      <c r="HI306" s="79"/>
      <c r="HJ306" s="79"/>
      <c r="HK306" s="79"/>
      <c r="HL306" s="79"/>
      <c r="HM306" s="79"/>
      <c r="HN306" s="79"/>
      <c r="HO306" s="79"/>
      <c r="HP306" s="79"/>
      <c r="HQ306" s="79"/>
      <c r="HR306" s="79"/>
      <c r="HS306" s="79"/>
      <c r="HT306" s="79"/>
      <c r="HU306" s="79"/>
      <c r="HV306" s="79"/>
      <c r="HW306" s="79"/>
      <c r="HX306" s="79"/>
      <c r="HY306" s="79"/>
      <c r="HZ306" s="79"/>
      <c r="IA306" s="79"/>
      <c r="IB306" s="79"/>
      <c r="IC306" s="79"/>
      <c r="ID306" s="79"/>
      <c r="IE306" s="79"/>
      <c r="IF306" s="79"/>
      <c r="IG306" s="79"/>
      <c r="IH306" s="79"/>
      <c r="II306" s="79"/>
      <c r="IJ306" s="79"/>
      <c r="IK306" s="79"/>
      <c r="IL306" s="79"/>
      <c r="IM306" s="79"/>
      <c r="IN306" s="79"/>
    </row>
    <row r="307" spans="1:248" s="41" customFormat="1" ht="18" customHeight="1" x14ac:dyDescent="0.25">
      <c r="A307" s="43" t="s">
        <v>410</v>
      </c>
      <c r="B307" s="43"/>
      <c r="C307" s="29"/>
      <c r="D307" s="29"/>
      <c r="E307" s="28"/>
      <c r="F307" s="30"/>
      <c r="G307" s="31">
        <f>(15/100)*11</f>
        <v>1.65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21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  <c r="EZ307" s="122"/>
      <c r="FA307" s="122"/>
      <c r="FB307" s="122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  <c r="FW307" s="122"/>
      <c r="FX307" s="122"/>
      <c r="FY307" s="122"/>
      <c r="FZ307" s="122"/>
      <c r="GA307" s="122"/>
      <c r="GB307" s="122"/>
      <c r="GC307" s="122"/>
      <c r="GD307" s="122"/>
      <c r="GE307" s="122"/>
      <c r="GF307" s="122"/>
      <c r="GG307" s="122"/>
      <c r="GH307" s="122"/>
      <c r="GI307" s="122"/>
      <c r="GJ307" s="122"/>
      <c r="GK307" s="122"/>
      <c r="GL307" s="122"/>
      <c r="GM307" s="122"/>
      <c r="GN307" s="122"/>
      <c r="GO307" s="122"/>
      <c r="GP307" s="122"/>
      <c r="GQ307" s="122"/>
      <c r="GR307" s="122"/>
      <c r="GS307" s="122"/>
      <c r="GT307" s="122"/>
      <c r="GU307" s="122"/>
      <c r="GV307" s="122"/>
      <c r="GW307" s="122"/>
      <c r="GX307" s="122"/>
      <c r="GY307" s="122"/>
      <c r="GZ307" s="122"/>
      <c r="HA307" s="122"/>
      <c r="HB307" s="122"/>
      <c r="HC307" s="122"/>
      <c r="HD307" s="122"/>
      <c r="HE307" s="122"/>
      <c r="HF307" s="122"/>
      <c r="HG307" s="122"/>
      <c r="HH307" s="122"/>
      <c r="HI307" s="122"/>
      <c r="HJ307" s="122"/>
      <c r="HK307" s="122"/>
      <c r="HL307" s="122"/>
      <c r="HM307" s="122"/>
      <c r="HN307" s="122"/>
      <c r="HO307" s="122"/>
      <c r="HP307" s="122"/>
      <c r="HQ307" s="122"/>
      <c r="HR307" s="122"/>
      <c r="HS307" s="122"/>
      <c r="HT307" s="122"/>
      <c r="HU307" s="122"/>
      <c r="HV307" s="122"/>
      <c r="HW307" s="122"/>
      <c r="HX307" s="122"/>
      <c r="HY307" s="122"/>
      <c r="HZ307" s="122"/>
      <c r="IA307" s="122"/>
      <c r="IB307" s="122"/>
      <c r="IC307" s="122"/>
      <c r="ID307" s="122"/>
      <c r="IE307" s="122"/>
      <c r="IF307" s="122"/>
      <c r="IG307" s="122"/>
      <c r="IH307" s="122"/>
      <c r="II307" s="122"/>
      <c r="IJ307" s="122"/>
      <c r="IK307" s="122"/>
      <c r="IL307" s="122"/>
      <c r="IM307" s="122"/>
      <c r="IN307" s="24"/>
    </row>
    <row r="308" spans="1:248" s="24" customFormat="1" ht="18" customHeight="1" x14ac:dyDescent="0.25">
      <c r="A308" s="44">
        <f>IF(C308&lt;&gt;" ",COUNTA(C$10:$C308)," ")</f>
        <v>274</v>
      </c>
      <c r="B308" s="44">
        <f>IF(C308&lt;&gt;" ",COUNTA($C308:C$308)," ")</f>
        <v>1</v>
      </c>
      <c r="C308" s="38" t="s">
        <v>411</v>
      </c>
      <c r="D308" s="45"/>
      <c r="E308" s="46" t="s">
        <v>190</v>
      </c>
      <c r="F308" s="46" t="s">
        <v>191</v>
      </c>
      <c r="G308" s="38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40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</row>
    <row r="309" spans="1:248" s="24" customFormat="1" ht="18" customHeight="1" x14ac:dyDescent="0.25">
      <c r="A309" s="44">
        <f>IF(C309&lt;&gt;" ",COUNTA(C$10:$C309)," ")</f>
        <v>275</v>
      </c>
      <c r="B309" s="44">
        <f>IF(C309&lt;&gt;" ",COUNTA($C$308:C309)," ")</f>
        <v>2</v>
      </c>
      <c r="C309" s="38" t="s">
        <v>412</v>
      </c>
      <c r="D309" s="45"/>
      <c r="E309" s="46" t="s">
        <v>190</v>
      </c>
      <c r="F309" s="46" t="s">
        <v>195</v>
      </c>
      <c r="G309" s="38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50"/>
    </row>
    <row r="310" spans="1:248" s="79" customFormat="1" ht="18" customHeight="1" x14ac:dyDescent="0.3">
      <c r="A310" s="44">
        <f>IF(C310&lt;&gt;" ",COUNTA(C$10:$C310)," ")</f>
        <v>276</v>
      </c>
      <c r="B310" s="44">
        <f>IF(C310&lt;&gt;" ",COUNTA($C$308:C310)," ")</f>
        <v>3</v>
      </c>
      <c r="C310" s="38" t="s">
        <v>119</v>
      </c>
      <c r="D310" s="45" t="s">
        <v>389</v>
      </c>
      <c r="E310" s="46" t="s">
        <v>190</v>
      </c>
      <c r="F310" s="46" t="s">
        <v>191</v>
      </c>
      <c r="G310" s="38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87"/>
      <c r="AW310" s="86"/>
      <c r="IN310" s="86"/>
    </row>
    <row r="311" spans="1:248" s="54" customFormat="1" ht="18" customHeight="1" x14ac:dyDescent="0.3">
      <c r="A311" s="44">
        <f>IF(C311&lt;&gt;" ",COUNTA(C$10:$C311)," ")</f>
        <v>277</v>
      </c>
      <c r="B311" s="44">
        <f>IF(C311&lt;&gt;" ",COUNTA($C$308:C311)," ")</f>
        <v>4</v>
      </c>
      <c r="C311" s="38" t="s">
        <v>120</v>
      </c>
      <c r="D311" s="45" t="s">
        <v>270</v>
      </c>
      <c r="E311" s="46" t="s">
        <v>190</v>
      </c>
      <c r="F311" s="46" t="s">
        <v>195</v>
      </c>
      <c r="G311" s="38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78"/>
      <c r="AW311" s="79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  <c r="FS311" s="86"/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6"/>
      <c r="GF311" s="86"/>
      <c r="GG311" s="86"/>
      <c r="GH311" s="86"/>
      <c r="GI311" s="86"/>
      <c r="GJ311" s="86"/>
      <c r="GK311" s="86"/>
      <c r="GL311" s="86"/>
      <c r="GM311" s="86"/>
      <c r="GN311" s="86"/>
      <c r="GO311" s="86"/>
      <c r="GP311" s="86"/>
      <c r="GQ311" s="86"/>
      <c r="GR311" s="86"/>
      <c r="GS311" s="86"/>
      <c r="GT311" s="86"/>
      <c r="GU311" s="86"/>
      <c r="GV311" s="86"/>
      <c r="GW311" s="86"/>
      <c r="GX311" s="86"/>
      <c r="GY311" s="86"/>
      <c r="GZ311" s="86"/>
      <c r="HA311" s="86"/>
      <c r="HB311" s="86"/>
      <c r="HC311" s="86"/>
      <c r="HD311" s="86"/>
      <c r="HE311" s="86"/>
      <c r="HF311" s="86"/>
      <c r="HG311" s="86"/>
      <c r="HH311" s="86"/>
      <c r="HI311" s="86"/>
      <c r="HJ311" s="86"/>
      <c r="HK311" s="86"/>
      <c r="HL311" s="86"/>
      <c r="HM311" s="86"/>
      <c r="HN311" s="86"/>
      <c r="HO311" s="86"/>
      <c r="HP311" s="86"/>
      <c r="HQ311" s="86"/>
      <c r="HR311" s="86"/>
      <c r="HS311" s="86"/>
      <c r="HT311" s="86"/>
      <c r="HU311" s="86"/>
      <c r="HV311" s="86"/>
      <c r="HW311" s="86"/>
      <c r="HX311" s="86"/>
      <c r="HY311" s="86"/>
      <c r="HZ311" s="86"/>
      <c r="IA311" s="86"/>
      <c r="IB311" s="86"/>
      <c r="IC311" s="86"/>
      <c r="ID311" s="86"/>
      <c r="IE311" s="86"/>
      <c r="IF311" s="86"/>
      <c r="IG311" s="86"/>
      <c r="IH311" s="86"/>
      <c r="II311" s="86"/>
      <c r="IJ311" s="86"/>
      <c r="IK311" s="86"/>
      <c r="IL311" s="86"/>
      <c r="IM311" s="86"/>
      <c r="IN311" s="79"/>
    </row>
    <row r="312" spans="1:248" s="54" customFormat="1" ht="18" customHeight="1" x14ac:dyDescent="0.3">
      <c r="A312" s="44">
        <f>IF(C312&lt;&gt;" ",COUNTA(C$10:$C312)," ")</f>
        <v>278</v>
      </c>
      <c r="B312" s="44">
        <f>IF(C312&lt;&gt;" ",COUNTA($C$308:C312)," ")</f>
        <v>5</v>
      </c>
      <c r="C312" s="38" t="s">
        <v>125</v>
      </c>
      <c r="D312" s="45" t="s">
        <v>270</v>
      </c>
      <c r="E312" s="46" t="s">
        <v>190</v>
      </c>
      <c r="F312" s="46" t="s">
        <v>195</v>
      </c>
      <c r="G312" s="38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87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  <c r="FS312" s="86"/>
      <c r="FT312" s="86"/>
      <c r="FU312" s="86"/>
      <c r="FV312" s="86"/>
      <c r="FW312" s="86"/>
      <c r="FX312" s="86"/>
      <c r="FY312" s="86"/>
      <c r="FZ312" s="86"/>
      <c r="GA312" s="86"/>
      <c r="GB312" s="86"/>
      <c r="GC312" s="86"/>
      <c r="GD312" s="86"/>
      <c r="GE312" s="86"/>
      <c r="GF312" s="86"/>
      <c r="GG312" s="86"/>
      <c r="GH312" s="86"/>
      <c r="GI312" s="86"/>
      <c r="GJ312" s="86"/>
      <c r="GK312" s="86"/>
      <c r="GL312" s="86"/>
      <c r="GM312" s="86"/>
      <c r="GN312" s="86"/>
      <c r="GO312" s="86"/>
      <c r="GP312" s="86"/>
      <c r="GQ312" s="86"/>
      <c r="GR312" s="86"/>
      <c r="GS312" s="86"/>
      <c r="GT312" s="86"/>
      <c r="GU312" s="86"/>
      <c r="GV312" s="86"/>
      <c r="GW312" s="86"/>
      <c r="GX312" s="86"/>
      <c r="GY312" s="86"/>
      <c r="GZ312" s="86"/>
      <c r="HA312" s="86"/>
      <c r="HB312" s="86"/>
      <c r="HC312" s="86"/>
      <c r="HD312" s="86"/>
      <c r="HE312" s="86"/>
      <c r="HF312" s="86"/>
      <c r="HG312" s="86"/>
      <c r="HH312" s="86"/>
      <c r="HI312" s="86"/>
      <c r="HJ312" s="86"/>
      <c r="HK312" s="86"/>
      <c r="HL312" s="86"/>
      <c r="HM312" s="86"/>
      <c r="HN312" s="86"/>
      <c r="HO312" s="86"/>
      <c r="HP312" s="86"/>
      <c r="HQ312" s="86"/>
      <c r="HR312" s="86"/>
      <c r="HS312" s="86"/>
      <c r="HT312" s="86"/>
      <c r="HU312" s="86"/>
      <c r="HV312" s="86"/>
      <c r="HW312" s="86"/>
      <c r="HX312" s="86"/>
      <c r="HY312" s="86"/>
      <c r="HZ312" s="86"/>
      <c r="IA312" s="86"/>
      <c r="IB312" s="86"/>
      <c r="IC312" s="86"/>
      <c r="ID312" s="86"/>
      <c r="IE312" s="86"/>
      <c r="IF312" s="86"/>
      <c r="IG312" s="86"/>
      <c r="IH312" s="86"/>
      <c r="II312" s="86"/>
      <c r="IJ312" s="86"/>
      <c r="IK312" s="86"/>
      <c r="IL312" s="86"/>
      <c r="IM312" s="86"/>
    </row>
    <row r="313" spans="1:248" s="90" customFormat="1" ht="18" customHeight="1" x14ac:dyDescent="0.3">
      <c r="A313" s="44">
        <f>IF(C313&lt;&gt;" ",COUNTA(C$10:$C313)," ")</f>
        <v>279</v>
      </c>
      <c r="B313" s="44">
        <f>IF(C313&lt;&gt;" ",COUNTA($C$308:C313)," ")</f>
        <v>6</v>
      </c>
      <c r="C313" s="38" t="s">
        <v>122</v>
      </c>
      <c r="D313" s="45" t="s">
        <v>270</v>
      </c>
      <c r="E313" s="46" t="s">
        <v>190</v>
      </c>
      <c r="F313" s="46" t="s">
        <v>195</v>
      </c>
      <c r="G313" s="38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87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  <c r="FS313" s="86"/>
      <c r="FT313" s="86"/>
      <c r="FU313" s="86"/>
      <c r="FV313" s="86"/>
      <c r="FW313" s="86"/>
      <c r="FX313" s="86"/>
      <c r="FY313" s="86"/>
      <c r="FZ313" s="86"/>
      <c r="GA313" s="86"/>
      <c r="GB313" s="86"/>
      <c r="GC313" s="86"/>
      <c r="GD313" s="86"/>
      <c r="GE313" s="86"/>
      <c r="GF313" s="86"/>
      <c r="GG313" s="86"/>
      <c r="GH313" s="86"/>
      <c r="GI313" s="86"/>
      <c r="GJ313" s="86"/>
      <c r="GK313" s="86"/>
      <c r="GL313" s="86"/>
      <c r="GM313" s="86"/>
      <c r="GN313" s="86"/>
      <c r="GO313" s="86"/>
      <c r="GP313" s="86"/>
      <c r="GQ313" s="86"/>
      <c r="GR313" s="86"/>
      <c r="GS313" s="86"/>
      <c r="GT313" s="86"/>
      <c r="GU313" s="86"/>
      <c r="GV313" s="86"/>
      <c r="GW313" s="86"/>
      <c r="GX313" s="86"/>
      <c r="GY313" s="86"/>
      <c r="GZ313" s="86"/>
      <c r="HA313" s="86"/>
      <c r="HB313" s="86"/>
      <c r="HC313" s="86"/>
      <c r="HD313" s="86"/>
      <c r="HE313" s="86"/>
      <c r="HF313" s="86"/>
      <c r="HG313" s="86"/>
      <c r="HH313" s="86"/>
      <c r="HI313" s="86"/>
      <c r="HJ313" s="86"/>
      <c r="HK313" s="86"/>
      <c r="HL313" s="86"/>
      <c r="HM313" s="86"/>
      <c r="HN313" s="86"/>
      <c r="HO313" s="86"/>
      <c r="HP313" s="86"/>
      <c r="HQ313" s="86"/>
      <c r="HR313" s="86"/>
      <c r="HS313" s="86"/>
      <c r="HT313" s="86"/>
      <c r="HU313" s="86"/>
      <c r="HV313" s="86"/>
      <c r="HW313" s="86"/>
      <c r="HX313" s="86"/>
      <c r="HY313" s="86"/>
      <c r="HZ313" s="86"/>
      <c r="IA313" s="86"/>
      <c r="IB313" s="86"/>
      <c r="IC313" s="86"/>
      <c r="ID313" s="86"/>
      <c r="IE313" s="86"/>
      <c r="IF313" s="86"/>
      <c r="IG313" s="86"/>
      <c r="IH313" s="86"/>
      <c r="II313" s="86"/>
      <c r="IJ313" s="86"/>
      <c r="IK313" s="86"/>
      <c r="IL313" s="86"/>
      <c r="IM313" s="86"/>
      <c r="IN313" s="123"/>
    </row>
    <row r="314" spans="1:248" s="83" customFormat="1" ht="18" customHeight="1" x14ac:dyDescent="0.3">
      <c r="A314" s="44">
        <f>IF(C314&lt;&gt;" ",COUNTA(C$10:$C314)," ")</f>
        <v>280</v>
      </c>
      <c r="B314" s="44">
        <f>IF(C314&lt;&gt;" ",COUNTA($C$308:C314)," ")</f>
        <v>7</v>
      </c>
      <c r="C314" s="38" t="s">
        <v>121</v>
      </c>
      <c r="D314" s="45" t="s">
        <v>270</v>
      </c>
      <c r="E314" s="46" t="s">
        <v>190</v>
      </c>
      <c r="F314" s="46" t="s">
        <v>195</v>
      </c>
      <c r="G314" s="38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87"/>
      <c r="AW314" s="86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90"/>
    </row>
    <row r="315" spans="1:248" s="123" customFormat="1" ht="18" customHeight="1" x14ac:dyDescent="0.3">
      <c r="A315" s="44">
        <f>IF(C315&lt;&gt;" ",COUNTA(C$10:$C315)," ")</f>
        <v>281</v>
      </c>
      <c r="B315" s="44">
        <f>IF(C315&lt;&gt;" ",COUNTA($C$308:C315)," ")</f>
        <v>8</v>
      </c>
      <c r="C315" s="38" t="s">
        <v>123</v>
      </c>
      <c r="D315" s="45" t="s">
        <v>298</v>
      </c>
      <c r="E315" s="46" t="s">
        <v>194</v>
      </c>
      <c r="F315" s="46" t="s">
        <v>195</v>
      </c>
      <c r="G315" s="38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87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  <c r="FS315" s="86"/>
      <c r="FT315" s="86"/>
      <c r="FU315" s="86"/>
      <c r="FV315" s="86"/>
      <c r="FW315" s="86"/>
      <c r="FX315" s="86"/>
      <c r="FY315" s="86"/>
      <c r="FZ315" s="86"/>
      <c r="GA315" s="86"/>
      <c r="GB315" s="86"/>
      <c r="GC315" s="86"/>
      <c r="GD315" s="86"/>
      <c r="GE315" s="86"/>
      <c r="GF315" s="86"/>
      <c r="GG315" s="86"/>
      <c r="GH315" s="86"/>
      <c r="GI315" s="86"/>
      <c r="GJ315" s="86"/>
      <c r="GK315" s="86"/>
      <c r="GL315" s="86"/>
      <c r="GM315" s="86"/>
      <c r="GN315" s="86"/>
      <c r="GO315" s="86"/>
      <c r="GP315" s="86"/>
      <c r="GQ315" s="86"/>
      <c r="GR315" s="86"/>
      <c r="GS315" s="86"/>
      <c r="GT315" s="86"/>
      <c r="GU315" s="86"/>
      <c r="GV315" s="86"/>
      <c r="GW315" s="86"/>
      <c r="GX315" s="86"/>
      <c r="GY315" s="86"/>
      <c r="GZ315" s="86"/>
      <c r="HA315" s="86"/>
      <c r="HB315" s="86"/>
      <c r="HC315" s="86"/>
      <c r="HD315" s="86"/>
      <c r="HE315" s="86"/>
      <c r="HF315" s="86"/>
      <c r="HG315" s="86"/>
      <c r="HH315" s="86"/>
      <c r="HI315" s="86"/>
      <c r="HJ315" s="86"/>
      <c r="HK315" s="86"/>
      <c r="HL315" s="86"/>
      <c r="HM315" s="86"/>
      <c r="HN315" s="86"/>
      <c r="HO315" s="86"/>
      <c r="HP315" s="86"/>
      <c r="HQ315" s="86"/>
      <c r="HR315" s="86"/>
      <c r="HS315" s="86"/>
      <c r="HT315" s="86"/>
      <c r="HU315" s="86"/>
      <c r="HV315" s="86"/>
      <c r="HW315" s="86"/>
      <c r="HX315" s="86"/>
      <c r="HY315" s="86"/>
      <c r="HZ315" s="86"/>
      <c r="IA315" s="86"/>
      <c r="IB315" s="86"/>
      <c r="IC315" s="86"/>
      <c r="ID315" s="86"/>
      <c r="IE315" s="86"/>
      <c r="IF315" s="86"/>
      <c r="IG315" s="86"/>
      <c r="IH315" s="86"/>
      <c r="II315" s="86"/>
      <c r="IJ315" s="86"/>
      <c r="IK315" s="86"/>
      <c r="IL315" s="86"/>
      <c r="IM315" s="86"/>
      <c r="IN315" s="54"/>
    </row>
    <row r="316" spans="1:248" s="83" customFormat="1" ht="18" customHeight="1" x14ac:dyDescent="0.3">
      <c r="A316" s="44">
        <f>IF(C316&lt;&gt;" ",COUNTA(C$10:$C316)," ")</f>
        <v>282</v>
      </c>
      <c r="B316" s="44">
        <f>IF(C316&lt;&gt;" ",COUNTA($C$308:C316)," ")</f>
        <v>9</v>
      </c>
      <c r="C316" s="38" t="s">
        <v>124</v>
      </c>
      <c r="D316" s="45" t="s">
        <v>298</v>
      </c>
      <c r="E316" s="46" t="s">
        <v>194</v>
      </c>
      <c r="F316" s="46" t="s">
        <v>195</v>
      </c>
      <c r="G316" s="38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87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  <c r="FS316" s="86"/>
      <c r="FT316" s="86"/>
      <c r="FU316" s="86"/>
      <c r="FV316" s="86"/>
      <c r="FW316" s="86"/>
      <c r="FX316" s="86"/>
      <c r="FY316" s="86"/>
      <c r="FZ316" s="86"/>
      <c r="GA316" s="86"/>
      <c r="GB316" s="86"/>
      <c r="GC316" s="86"/>
      <c r="GD316" s="86"/>
      <c r="GE316" s="86"/>
      <c r="GF316" s="86"/>
      <c r="GG316" s="86"/>
      <c r="GH316" s="86"/>
      <c r="GI316" s="86"/>
      <c r="GJ316" s="86"/>
      <c r="GK316" s="86"/>
      <c r="GL316" s="86"/>
      <c r="GM316" s="86"/>
      <c r="GN316" s="86"/>
      <c r="GO316" s="86"/>
      <c r="GP316" s="86"/>
      <c r="GQ316" s="86"/>
      <c r="GR316" s="86"/>
      <c r="GS316" s="86"/>
      <c r="GT316" s="86"/>
      <c r="GU316" s="86"/>
      <c r="GV316" s="86"/>
      <c r="GW316" s="86"/>
      <c r="GX316" s="86"/>
      <c r="GY316" s="86"/>
      <c r="GZ316" s="86"/>
      <c r="HA316" s="86"/>
      <c r="HB316" s="86"/>
      <c r="HC316" s="86"/>
      <c r="HD316" s="86"/>
      <c r="HE316" s="86"/>
      <c r="HF316" s="86"/>
      <c r="HG316" s="86"/>
      <c r="HH316" s="86"/>
      <c r="HI316" s="86"/>
      <c r="HJ316" s="86"/>
      <c r="HK316" s="86"/>
      <c r="HL316" s="86"/>
      <c r="HM316" s="86"/>
      <c r="HN316" s="86"/>
      <c r="HO316" s="86"/>
      <c r="HP316" s="86"/>
      <c r="HQ316" s="86"/>
      <c r="HR316" s="86"/>
      <c r="HS316" s="86"/>
      <c r="HT316" s="86"/>
      <c r="HU316" s="86"/>
      <c r="HV316" s="86"/>
      <c r="HW316" s="86"/>
      <c r="HX316" s="86"/>
      <c r="HY316" s="86"/>
      <c r="HZ316" s="86"/>
      <c r="IA316" s="86"/>
      <c r="IB316" s="86"/>
      <c r="IC316" s="86"/>
      <c r="ID316" s="86"/>
      <c r="IE316" s="86"/>
      <c r="IF316" s="86"/>
      <c r="IG316" s="86"/>
      <c r="IH316" s="86"/>
      <c r="II316" s="86"/>
      <c r="IJ316" s="86"/>
      <c r="IK316" s="86"/>
      <c r="IL316" s="86"/>
      <c r="IM316" s="86"/>
    </row>
    <row r="317" spans="1:248" s="24" customFormat="1" ht="18" customHeight="1" x14ac:dyDescent="0.25">
      <c r="A317" s="44">
        <f>IF(C317&lt;&gt;" ",COUNTA(C$10:$C317)," ")</f>
        <v>283</v>
      </c>
      <c r="B317" s="44">
        <f>IF(C317&lt;&gt;" ",COUNTA($C$308:C317)," ")</f>
        <v>10</v>
      </c>
      <c r="C317" s="38" t="s">
        <v>413</v>
      </c>
      <c r="D317" s="45"/>
      <c r="E317" s="46" t="s">
        <v>194</v>
      </c>
      <c r="F317" s="46" t="s">
        <v>195</v>
      </c>
      <c r="G317" s="38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50"/>
    </row>
    <row r="318" spans="1:248" s="24" customFormat="1" ht="18" customHeight="1" x14ac:dyDescent="0.25">
      <c r="A318" s="44">
        <f>IF(C318&lt;&gt;" ",COUNTA(C$10:$C318)," ")</f>
        <v>284</v>
      </c>
      <c r="B318" s="44">
        <f>IF(C318&lt;&gt;" ",COUNTA($C$308:C318)," ")</f>
        <v>11</v>
      </c>
      <c r="C318" s="38" t="s">
        <v>414</v>
      </c>
      <c r="D318" s="45"/>
      <c r="E318" s="46" t="s">
        <v>194</v>
      </c>
      <c r="F318" s="46" t="s">
        <v>195</v>
      </c>
      <c r="G318" s="38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60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</row>
    <row r="319" spans="1:248" s="83" customFormat="1" ht="18" customHeight="1" x14ac:dyDescent="0.3">
      <c r="A319" s="44">
        <f>IF(C319&lt;&gt;" ",COUNTA(C$10:$C319)," ")</f>
        <v>285</v>
      </c>
      <c r="B319" s="44">
        <f>IF(C319&lt;&gt;" ",COUNTA($C$308:C319)," ")</f>
        <v>12</v>
      </c>
      <c r="C319" s="38" t="s">
        <v>126</v>
      </c>
      <c r="D319" s="45" t="s">
        <v>271</v>
      </c>
      <c r="E319" s="46" t="s">
        <v>192</v>
      </c>
      <c r="F319" s="46"/>
      <c r="G319" s="38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87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  <c r="FS319" s="86"/>
      <c r="FT319" s="86"/>
      <c r="FU319" s="86"/>
      <c r="FV319" s="86"/>
      <c r="FW319" s="86"/>
      <c r="FX319" s="86"/>
      <c r="FY319" s="86"/>
      <c r="FZ319" s="86"/>
      <c r="GA319" s="86"/>
      <c r="GB319" s="86"/>
      <c r="GC319" s="86"/>
      <c r="GD319" s="86"/>
      <c r="GE319" s="86"/>
      <c r="GF319" s="86"/>
      <c r="GG319" s="86"/>
      <c r="GH319" s="86"/>
      <c r="GI319" s="86"/>
      <c r="GJ319" s="86"/>
      <c r="GK319" s="86"/>
      <c r="GL319" s="86"/>
      <c r="GM319" s="86"/>
      <c r="GN319" s="86"/>
      <c r="GO319" s="86"/>
      <c r="GP319" s="86"/>
      <c r="GQ319" s="86"/>
      <c r="GR319" s="86"/>
      <c r="GS319" s="86"/>
      <c r="GT319" s="86"/>
      <c r="GU319" s="86"/>
      <c r="GV319" s="86"/>
      <c r="GW319" s="86"/>
      <c r="GX319" s="86"/>
      <c r="GY319" s="86"/>
      <c r="GZ319" s="86"/>
      <c r="HA319" s="86"/>
      <c r="HB319" s="86"/>
      <c r="HC319" s="86"/>
      <c r="HD319" s="86"/>
      <c r="HE319" s="86"/>
      <c r="HF319" s="86"/>
      <c r="HG319" s="86"/>
      <c r="HH319" s="86"/>
      <c r="HI319" s="86"/>
      <c r="HJ319" s="86"/>
      <c r="HK319" s="86"/>
      <c r="HL319" s="86"/>
      <c r="HM319" s="86"/>
      <c r="HN319" s="86"/>
      <c r="HO319" s="86"/>
      <c r="HP319" s="86"/>
      <c r="HQ319" s="86"/>
      <c r="HR319" s="86"/>
      <c r="HS319" s="86"/>
      <c r="HT319" s="86"/>
      <c r="HU319" s="86"/>
      <c r="HV319" s="86"/>
      <c r="HW319" s="86"/>
      <c r="HX319" s="86"/>
      <c r="HY319" s="86"/>
      <c r="HZ319" s="86"/>
      <c r="IA319" s="86"/>
      <c r="IB319" s="86"/>
      <c r="IC319" s="86"/>
      <c r="ID319" s="86"/>
      <c r="IE319" s="86"/>
      <c r="IF319" s="86"/>
      <c r="IG319" s="86"/>
      <c r="IH319" s="86"/>
      <c r="II319" s="86"/>
      <c r="IJ319" s="86"/>
      <c r="IK319" s="86"/>
      <c r="IL319" s="86"/>
      <c r="IM319" s="86"/>
    </row>
    <row r="320" spans="1:248" s="54" customFormat="1" ht="18" customHeight="1" x14ac:dyDescent="0.3">
      <c r="A320" s="44">
        <f>IF(C320&lt;&gt;" ",COUNTA(C$10:$C320)," ")</f>
        <v>286</v>
      </c>
      <c r="B320" s="44">
        <f>IF(C320&lt;&gt;" ",COUNTA($C$308:C320)," ")</f>
        <v>13</v>
      </c>
      <c r="C320" s="38" t="s">
        <v>127</v>
      </c>
      <c r="D320" s="45" t="s">
        <v>271</v>
      </c>
      <c r="E320" s="46" t="s">
        <v>192</v>
      </c>
      <c r="F320" s="46"/>
      <c r="G320" s="38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87"/>
      <c r="AW320" s="86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9"/>
      <c r="II320" s="79"/>
      <c r="IJ320" s="79"/>
      <c r="IK320" s="79"/>
      <c r="IL320" s="79"/>
      <c r="IM320" s="79"/>
      <c r="IN320" s="83"/>
    </row>
    <row r="321" spans="1:248" s="86" customFormat="1" ht="18" customHeight="1" x14ac:dyDescent="0.3">
      <c r="A321" s="44">
        <f>IF(C321&lt;&gt;" ",COUNTA(C$10:$C321)," ")</f>
        <v>287</v>
      </c>
      <c r="B321" s="44">
        <f>IF(C321&lt;&gt;" ",COUNTA($C$308:C321)," ")</f>
        <v>14</v>
      </c>
      <c r="C321" s="38" t="s">
        <v>128</v>
      </c>
      <c r="D321" s="45" t="s">
        <v>271</v>
      </c>
      <c r="E321" s="46" t="s">
        <v>194</v>
      </c>
      <c r="F321" s="46"/>
      <c r="G321" s="38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102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  <c r="IH321" s="83"/>
      <c r="II321" s="83"/>
      <c r="IJ321" s="83"/>
      <c r="IK321" s="83"/>
      <c r="IL321" s="83"/>
      <c r="IM321" s="83"/>
      <c r="IN321" s="83"/>
    </row>
    <row r="322" spans="1:248" s="86" customFormat="1" ht="18" customHeight="1" x14ac:dyDescent="0.3">
      <c r="A322" s="44">
        <f>IF(C322&lt;&gt;" ",COUNTA(C$10:$C322)," ")</f>
        <v>288</v>
      </c>
      <c r="B322" s="44">
        <f>IF(C322&lt;&gt;" ",COUNTA($C$308:C322)," ")</f>
        <v>15</v>
      </c>
      <c r="C322" s="38" t="s">
        <v>129</v>
      </c>
      <c r="D322" s="45" t="s">
        <v>393</v>
      </c>
      <c r="E322" s="46" t="s">
        <v>196</v>
      </c>
      <c r="F322" s="46"/>
      <c r="G322" s="38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102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  <c r="IH322" s="83"/>
      <c r="II322" s="83"/>
      <c r="IJ322" s="83"/>
      <c r="IK322" s="83"/>
      <c r="IL322" s="83"/>
      <c r="IM322" s="83"/>
      <c r="IN322" s="83"/>
    </row>
    <row r="323" spans="1:248" s="86" customFormat="1" ht="18" customHeight="1" x14ac:dyDescent="0.3">
      <c r="A323" s="44">
        <f>IF(C323&lt;&gt;" ",COUNTA(C$10:$C323)," ")</f>
        <v>289</v>
      </c>
      <c r="B323" s="44">
        <f>IF(C323&lt;&gt;" ",COUNTA($C$308:C323)," ")</f>
        <v>16</v>
      </c>
      <c r="C323" s="38" t="s">
        <v>130</v>
      </c>
      <c r="D323" s="45" t="s">
        <v>393</v>
      </c>
      <c r="E323" s="46" t="s">
        <v>196</v>
      </c>
      <c r="F323" s="46"/>
      <c r="G323" s="38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102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3"/>
      <c r="FK323" s="83"/>
      <c r="FL323" s="83"/>
      <c r="FM323" s="83"/>
      <c r="FN323" s="83"/>
      <c r="FO323" s="83"/>
      <c r="FP323" s="83"/>
      <c r="FQ323" s="83"/>
      <c r="FR323" s="83"/>
      <c r="FS323" s="83"/>
      <c r="FT323" s="83"/>
      <c r="FU323" s="83"/>
      <c r="FV323" s="83"/>
      <c r="FW323" s="83"/>
      <c r="FX323" s="83"/>
      <c r="FY323" s="83"/>
      <c r="FZ323" s="83"/>
      <c r="GA323" s="83"/>
      <c r="GB323" s="83"/>
      <c r="GC323" s="83"/>
      <c r="GD323" s="83"/>
      <c r="GE323" s="83"/>
      <c r="GF323" s="83"/>
      <c r="GG323" s="83"/>
      <c r="GH323" s="83"/>
      <c r="GI323" s="83"/>
      <c r="GJ323" s="83"/>
      <c r="GK323" s="83"/>
      <c r="GL323" s="83"/>
      <c r="GM323" s="83"/>
      <c r="GN323" s="83"/>
      <c r="GO323" s="83"/>
      <c r="GP323" s="83"/>
      <c r="GQ323" s="83"/>
      <c r="GR323" s="83"/>
      <c r="GS323" s="83"/>
      <c r="GT323" s="83"/>
      <c r="GU323" s="83"/>
      <c r="GV323" s="83"/>
      <c r="GW323" s="83"/>
      <c r="GX323" s="83"/>
      <c r="GY323" s="83"/>
      <c r="GZ323" s="83"/>
      <c r="HA323" s="83"/>
      <c r="HB323" s="83"/>
      <c r="HC323" s="83"/>
      <c r="HD323" s="83"/>
      <c r="HE323" s="83"/>
      <c r="HF323" s="83"/>
      <c r="HG323" s="83"/>
      <c r="HH323" s="83"/>
      <c r="HI323" s="83"/>
      <c r="HJ323" s="83"/>
      <c r="HK323" s="83"/>
      <c r="HL323" s="83"/>
      <c r="HM323" s="83"/>
      <c r="HN323" s="83"/>
      <c r="HO323" s="83"/>
      <c r="HP323" s="83"/>
      <c r="HQ323" s="83"/>
      <c r="HR323" s="83"/>
      <c r="HS323" s="83"/>
      <c r="HT323" s="83"/>
      <c r="HU323" s="83"/>
      <c r="HV323" s="83"/>
      <c r="HW323" s="83"/>
      <c r="HX323" s="83"/>
      <c r="HY323" s="83"/>
      <c r="HZ323" s="83"/>
      <c r="IA323" s="83"/>
      <c r="IB323" s="83"/>
      <c r="IC323" s="83"/>
      <c r="ID323" s="83"/>
      <c r="IE323" s="83"/>
      <c r="IF323" s="83"/>
      <c r="IG323" s="83"/>
      <c r="IH323" s="83"/>
      <c r="II323" s="83"/>
      <c r="IJ323" s="83"/>
      <c r="IK323" s="83"/>
      <c r="IL323" s="83"/>
      <c r="IM323" s="83"/>
      <c r="IN323" s="83"/>
    </row>
    <row r="324" spans="1:248" s="86" customFormat="1" ht="18" customHeight="1" x14ac:dyDescent="0.3">
      <c r="A324" s="44">
        <f>IF(C324&lt;&gt;" ",COUNTA(C$10:$C324)," ")</f>
        <v>290</v>
      </c>
      <c r="B324" s="44">
        <f>IF(C324&lt;&gt;" ",COUNTA($C$308:C324)," ")</f>
        <v>17</v>
      </c>
      <c r="C324" s="38" t="s">
        <v>131</v>
      </c>
      <c r="D324" s="45" t="s">
        <v>393</v>
      </c>
      <c r="E324" s="46" t="s">
        <v>196</v>
      </c>
      <c r="F324" s="46"/>
      <c r="G324" s="38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102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3"/>
      <c r="FK324" s="83"/>
      <c r="FL324" s="83"/>
      <c r="FM324" s="83"/>
      <c r="FN324" s="83"/>
      <c r="FO324" s="83"/>
      <c r="FP324" s="83"/>
      <c r="FQ324" s="83"/>
      <c r="FR324" s="83"/>
      <c r="FS324" s="83"/>
      <c r="FT324" s="83"/>
      <c r="FU324" s="83"/>
      <c r="FV324" s="83"/>
      <c r="FW324" s="83"/>
      <c r="FX324" s="83"/>
      <c r="FY324" s="83"/>
      <c r="FZ324" s="83"/>
      <c r="GA324" s="83"/>
      <c r="GB324" s="83"/>
      <c r="GC324" s="83"/>
      <c r="GD324" s="83"/>
      <c r="GE324" s="83"/>
      <c r="GF324" s="83"/>
      <c r="GG324" s="83"/>
      <c r="GH324" s="83"/>
      <c r="GI324" s="83"/>
      <c r="GJ324" s="83"/>
      <c r="GK324" s="83"/>
      <c r="GL324" s="83"/>
      <c r="GM324" s="83"/>
      <c r="GN324" s="83"/>
      <c r="GO324" s="83"/>
      <c r="GP324" s="83"/>
      <c r="GQ324" s="83"/>
      <c r="GR324" s="83"/>
      <c r="GS324" s="83"/>
      <c r="GT324" s="83"/>
      <c r="GU324" s="83"/>
      <c r="GV324" s="83"/>
      <c r="GW324" s="83"/>
      <c r="GX324" s="83"/>
      <c r="GY324" s="83"/>
      <c r="GZ324" s="83"/>
      <c r="HA324" s="83"/>
      <c r="HB324" s="83"/>
      <c r="HC324" s="83"/>
      <c r="HD324" s="83"/>
      <c r="HE324" s="83"/>
      <c r="HF324" s="83"/>
      <c r="HG324" s="83"/>
      <c r="HH324" s="83"/>
      <c r="HI324" s="83"/>
      <c r="HJ324" s="83"/>
      <c r="HK324" s="83"/>
      <c r="HL324" s="83"/>
      <c r="HM324" s="83"/>
      <c r="HN324" s="83"/>
      <c r="HO324" s="83"/>
      <c r="HP324" s="83"/>
      <c r="HQ324" s="83"/>
      <c r="HR324" s="83"/>
      <c r="HS324" s="83"/>
      <c r="HT324" s="83"/>
      <c r="HU324" s="83"/>
      <c r="HV324" s="83"/>
      <c r="HW324" s="83"/>
      <c r="HX324" s="83"/>
      <c r="HY324" s="83"/>
      <c r="HZ324" s="83"/>
      <c r="IA324" s="83"/>
      <c r="IB324" s="83"/>
      <c r="IC324" s="83"/>
      <c r="ID324" s="83"/>
      <c r="IE324" s="83"/>
      <c r="IF324" s="83"/>
      <c r="IG324" s="83"/>
      <c r="IH324" s="83"/>
      <c r="II324" s="83"/>
      <c r="IJ324" s="83"/>
      <c r="IK324" s="83"/>
      <c r="IL324" s="83"/>
      <c r="IM324" s="83"/>
      <c r="IN324" s="83"/>
    </row>
    <row r="325" spans="1:248" s="49" customFormat="1" ht="18" customHeight="1" x14ac:dyDescent="0.25">
      <c r="A325" s="43" t="s">
        <v>415</v>
      </c>
      <c r="B325" s="43"/>
      <c r="C325" s="29"/>
      <c r="D325" s="29"/>
      <c r="E325" s="28"/>
      <c r="F325" s="30"/>
      <c r="G325" s="31">
        <f>0.15*16</f>
        <v>2.4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57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  <c r="GL325" s="58"/>
      <c r="GM325" s="58"/>
      <c r="GN325" s="58"/>
      <c r="GO325" s="58"/>
      <c r="GP325" s="58"/>
      <c r="GQ325" s="58"/>
      <c r="GR325" s="58"/>
      <c r="GS325" s="58"/>
      <c r="GT325" s="58"/>
      <c r="GU325" s="58"/>
      <c r="GV325" s="58"/>
      <c r="GW325" s="58"/>
      <c r="GX325" s="58"/>
      <c r="GY325" s="58"/>
      <c r="GZ325" s="58"/>
      <c r="HA325" s="58"/>
      <c r="HB325" s="58"/>
      <c r="HC325" s="58"/>
      <c r="HD325" s="58"/>
      <c r="HE325" s="58"/>
      <c r="HF325" s="58"/>
      <c r="HG325" s="58"/>
      <c r="HH325" s="58"/>
      <c r="HI325" s="58"/>
      <c r="HJ325" s="58"/>
      <c r="HK325" s="58"/>
      <c r="HL325" s="58"/>
      <c r="HM325" s="58"/>
      <c r="HN325" s="58"/>
      <c r="HO325" s="58"/>
      <c r="HP325" s="58"/>
      <c r="HQ325" s="58"/>
      <c r="HR325" s="58"/>
      <c r="HS325" s="58"/>
      <c r="HT325" s="58"/>
      <c r="HU325" s="58"/>
      <c r="HV325" s="58"/>
      <c r="HW325" s="58"/>
      <c r="HX325" s="58"/>
      <c r="HY325" s="58"/>
      <c r="HZ325" s="58"/>
      <c r="IA325" s="58"/>
      <c r="IB325" s="58"/>
      <c r="IC325" s="58"/>
      <c r="ID325" s="58"/>
      <c r="IE325" s="58"/>
      <c r="IF325" s="58"/>
      <c r="IG325" s="58"/>
      <c r="IH325" s="58"/>
      <c r="II325" s="58"/>
      <c r="IJ325" s="58"/>
      <c r="IK325" s="58"/>
      <c r="IL325" s="58"/>
      <c r="IM325" s="58"/>
      <c r="IN325" s="41"/>
    </row>
    <row r="326" spans="1:248" s="24" customFormat="1" ht="18" customHeight="1" x14ac:dyDescent="0.25">
      <c r="A326" s="44">
        <f>IF(C326&lt;&gt;" ",COUNTA(C$10:$C326)," ")</f>
        <v>291</v>
      </c>
      <c r="B326" s="44">
        <f>IF(C326&lt;&gt;" ",COUNTA($C$326:C326)," ")</f>
        <v>1</v>
      </c>
      <c r="C326" s="38" t="s">
        <v>416</v>
      </c>
      <c r="D326" s="45"/>
      <c r="E326" s="44" t="s">
        <v>190</v>
      </c>
      <c r="F326" s="46" t="s">
        <v>191</v>
      </c>
      <c r="G326" s="38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70"/>
      <c r="AW326" s="64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9"/>
    </row>
    <row r="327" spans="1:248" s="79" customFormat="1" ht="18" customHeight="1" x14ac:dyDescent="0.3">
      <c r="A327" s="44">
        <f>IF(C327&lt;&gt;" ",COUNTA(C$10:$C327)," ")</f>
        <v>292</v>
      </c>
      <c r="B327" s="44">
        <f>IF(C327&lt;&gt;" ",COUNTA($C$326:C327)," ")</f>
        <v>2</v>
      </c>
      <c r="C327" s="38" t="s">
        <v>152</v>
      </c>
      <c r="D327" s="45" t="s">
        <v>269</v>
      </c>
      <c r="E327" s="124" t="s">
        <v>190</v>
      </c>
      <c r="F327" s="46" t="s">
        <v>191</v>
      </c>
      <c r="G327" s="38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3"/>
      <c r="AW327" s="54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  <c r="FR327" s="83"/>
      <c r="FS327" s="83"/>
      <c r="FT327" s="83"/>
      <c r="FU327" s="83"/>
      <c r="FV327" s="83"/>
      <c r="FW327" s="83"/>
      <c r="FX327" s="83"/>
      <c r="FY327" s="83"/>
      <c r="FZ327" s="83"/>
      <c r="GA327" s="83"/>
      <c r="GB327" s="83"/>
      <c r="GC327" s="83"/>
      <c r="GD327" s="83"/>
      <c r="GE327" s="83"/>
      <c r="GF327" s="83"/>
      <c r="GG327" s="83"/>
      <c r="GH327" s="83"/>
      <c r="GI327" s="83"/>
      <c r="GJ327" s="83"/>
      <c r="GK327" s="83"/>
      <c r="GL327" s="83"/>
      <c r="GM327" s="83"/>
      <c r="GN327" s="83"/>
      <c r="GO327" s="83"/>
      <c r="GP327" s="83"/>
      <c r="GQ327" s="83"/>
      <c r="GR327" s="83"/>
      <c r="GS327" s="83"/>
      <c r="GT327" s="83"/>
      <c r="GU327" s="83"/>
      <c r="GV327" s="83"/>
      <c r="GW327" s="83"/>
      <c r="GX327" s="83"/>
      <c r="GY327" s="83"/>
      <c r="GZ327" s="83"/>
      <c r="HA327" s="83"/>
      <c r="HB327" s="83"/>
      <c r="HC327" s="83"/>
      <c r="HD327" s="83"/>
      <c r="HE327" s="83"/>
      <c r="HF327" s="83"/>
      <c r="HG327" s="83"/>
      <c r="HH327" s="83"/>
      <c r="HI327" s="83"/>
      <c r="HJ327" s="83"/>
      <c r="HK327" s="83"/>
      <c r="HL327" s="83"/>
      <c r="HM327" s="83"/>
      <c r="HN327" s="83"/>
      <c r="HO327" s="83"/>
      <c r="HP327" s="83"/>
      <c r="HQ327" s="83"/>
      <c r="HR327" s="83"/>
      <c r="HS327" s="83"/>
      <c r="HT327" s="83"/>
      <c r="HU327" s="83"/>
      <c r="HV327" s="83"/>
      <c r="HW327" s="83"/>
      <c r="HX327" s="83"/>
      <c r="HY327" s="83"/>
      <c r="HZ327" s="83"/>
      <c r="IA327" s="83"/>
      <c r="IB327" s="83"/>
      <c r="IC327" s="83"/>
      <c r="ID327" s="83"/>
      <c r="IE327" s="83"/>
      <c r="IF327" s="83"/>
      <c r="IG327" s="83"/>
      <c r="IH327" s="83"/>
      <c r="II327" s="83"/>
      <c r="IJ327" s="83"/>
      <c r="IK327" s="83"/>
      <c r="IL327" s="83"/>
      <c r="IM327" s="83"/>
      <c r="IN327" s="86"/>
    </row>
    <row r="328" spans="1:248" s="86" customFormat="1" ht="18" customHeight="1" x14ac:dyDescent="0.3">
      <c r="A328" s="44">
        <f>IF(C328&lt;&gt;" ",COUNTA(C$10:$C328)," ")</f>
        <v>293</v>
      </c>
      <c r="B328" s="44">
        <f>IF(C328&lt;&gt;" ",COUNTA($C$326:C328)," ")</f>
        <v>3</v>
      </c>
      <c r="C328" s="38" t="s">
        <v>153</v>
      </c>
      <c r="D328" s="45" t="s">
        <v>270</v>
      </c>
      <c r="E328" s="124" t="s">
        <v>190</v>
      </c>
      <c r="F328" s="46" t="s">
        <v>191</v>
      </c>
      <c r="G328" s="38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3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  <c r="FR328" s="83"/>
      <c r="FS328" s="83"/>
      <c r="FT328" s="83"/>
      <c r="FU328" s="83"/>
      <c r="FV328" s="83"/>
      <c r="FW328" s="83"/>
      <c r="FX328" s="83"/>
      <c r="FY328" s="83"/>
      <c r="FZ328" s="83"/>
      <c r="GA328" s="83"/>
      <c r="GB328" s="83"/>
      <c r="GC328" s="83"/>
      <c r="GD328" s="83"/>
      <c r="GE328" s="83"/>
      <c r="GF328" s="83"/>
      <c r="GG328" s="83"/>
      <c r="GH328" s="83"/>
      <c r="GI328" s="83"/>
      <c r="GJ328" s="83"/>
      <c r="GK328" s="83"/>
      <c r="GL328" s="83"/>
      <c r="GM328" s="83"/>
      <c r="GN328" s="83"/>
      <c r="GO328" s="83"/>
      <c r="GP328" s="83"/>
      <c r="GQ328" s="83"/>
      <c r="GR328" s="83"/>
      <c r="GS328" s="83"/>
      <c r="GT328" s="83"/>
      <c r="GU328" s="83"/>
      <c r="GV328" s="83"/>
      <c r="GW328" s="83"/>
      <c r="GX328" s="83"/>
      <c r="GY328" s="83"/>
      <c r="GZ328" s="83"/>
      <c r="HA328" s="83"/>
      <c r="HB328" s="83"/>
      <c r="HC328" s="83"/>
      <c r="HD328" s="83"/>
      <c r="HE328" s="83"/>
      <c r="HF328" s="83"/>
      <c r="HG328" s="83"/>
      <c r="HH328" s="83"/>
      <c r="HI328" s="83"/>
      <c r="HJ328" s="83"/>
      <c r="HK328" s="83"/>
      <c r="HL328" s="83"/>
      <c r="HM328" s="83"/>
      <c r="HN328" s="83"/>
      <c r="HO328" s="83"/>
      <c r="HP328" s="83"/>
      <c r="HQ328" s="83"/>
      <c r="HR328" s="83"/>
      <c r="HS328" s="83"/>
      <c r="HT328" s="83"/>
      <c r="HU328" s="83"/>
      <c r="HV328" s="83"/>
      <c r="HW328" s="83"/>
      <c r="HX328" s="83"/>
      <c r="HY328" s="83"/>
      <c r="HZ328" s="83"/>
      <c r="IA328" s="83"/>
      <c r="IB328" s="83"/>
      <c r="IC328" s="83"/>
      <c r="ID328" s="83"/>
      <c r="IE328" s="83"/>
      <c r="IF328" s="83"/>
      <c r="IG328" s="83"/>
      <c r="IH328" s="83"/>
      <c r="II328" s="83"/>
      <c r="IJ328" s="83"/>
      <c r="IK328" s="83"/>
      <c r="IL328" s="83"/>
      <c r="IM328" s="83"/>
      <c r="IN328" s="79"/>
    </row>
    <row r="329" spans="1:248" s="86" customFormat="1" ht="18" customHeight="1" x14ac:dyDescent="0.3">
      <c r="A329" s="44">
        <f>IF(C329&lt;&gt;" ",COUNTA(C$10:$C329)," ")</f>
        <v>294</v>
      </c>
      <c r="B329" s="44">
        <f>IF(C329&lt;&gt;" ",COUNTA($C$326:C329)," ")</f>
        <v>4</v>
      </c>
      <c r="C329" s="38" t="s">
        <v>159</v>
      </c>
      <c r="D329" s="45" t="s">
        <v>270</v>
      </c>
      <c r="E329" s="124" t="s">
        <v>190</v>
      </c>
      <c r="F329" s="71" t="s">
        <v>191</v>
      </c>
      <c r="G329" s="38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3"/>
      <c r="AW329" s="54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  <c r="GP329" s="54"/>
      <c r="GQ329" s="54"/>
      <c r="GR329" s="54"/>
      <c r="GS329" s="54"/>
      <c r="GT329" s="54"/>
      <c r="GU329" s="54"/>
      <c r="GV329" s="54"/>
      <c r="GW329" s="54"/>
      <c r="GX329" s="54"/>
      <c r="GY329" s="54"/>
      <c r="GZ329" s="54"/>
      <c r="HA329" s="54"/>
      <c r="HB329" s="54"/>
      <c r="HC329" s="54"/>
      <c r="HD329" s="54"/>
      <c r="HE329" s="54"/>
      <c r="HF329" s="54"/>
      <c r="HG329" s="54"/>
      <c r="HH329" s="54"/>
      <c r="HI329" s="54"/>
      <c r="HJ329" s="54"/>
      <c r="HK329" s="54"/>
      <c r="HL329" s="54"/>
      <c r="HM329" s="54"/>
      <c r="HN329" s="54"/>
      <c r="HO329" s="54"/>
      <c r="HP329" s="54"/>
      <c r="HQ329" s="54"/>
      <c r="HR329" s="54"/>
      <c r="HS329" s="54"/>
      <c r="HT329" s="54"/>
      <c r="HU329" s="54"/>
      <c r="HV329" s="54"/>
      <c r="HW329" s="54"/>
      <c r="HX329" s="54"/>
      <c r="HY329" s="54"/>
      <c r="HZ329" s="54"/>
      <c r="IA329" s="54"/>
      <c r="IB329" s="54"/>
      <c r="IC329" s="54"/>
      <c r="ID329" s="54"/>
      <c r="IE329" s="54"/>
      <c r="IF329" s="54"/>
      <c r="IG329" s="54"/>
      <c r="IH329" s="54"/>
      <c r="II329" s="54"/>
      <c r="IJ329" s="54"/>
      <c r="IK329" s="54"/>
      <c r="IL329" s="54"/>
      <c r="IM329" s="54"/>
    </row>
    <row r="330" spans="1:248" s="86" customFormat="1" ht="18" customHeight="1" x14ac:dyDescent="0.3">
      <c r="A330" s="44">
        <f>IF(C330&lt;&gt;" ",COUNTA(C$10:$C330)," ")</f>
        <v>295</v>
      </c>
      <c r="B330" s="44">
        <f>IF(C330&lt;&gt;" ",COUNTA($C$326:C330)," ")</f>
        <v>5</v>
      </c>
      <c r="C330" s="38" t="s">
        <v>157</v>
      </c>
      <c r="D330" s="45" t="s">
        <v>270</v>
      </c>
      <c r="E330" s="124" t="s">
        <v>190</v>
      </c>
      <c r="F330" s="71" t="s">
        <v>191</v>
      </c>
      <c r="G330" s="38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87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9"/>
      <c r="GS330" s="79"/>
      <c r="GT330" s="79"/>
      <c r="GU330" s="79"/>
      <c r="GV330" s="79"/>
      <c r="GW330" s="79"/>
      <c r="GX330" s="79"/>
      <c r="GY330" s="79"/>
      <c r="GZ330" s="79"/>
      <c r="HA330" s="79"/>
      <c r="HB330" s="79"/>
      <c r="HC330" s="79"/>
      <c r="HD330" s="79"/>
      <c r="HE330" s="79"/>
      <c r="HF330" s="79"/>
      <c r="HG330" s="79"/>
      <c r="HH330" s="79"/>
      <c r="HI330" s="79"/>
      <c r="HJ330" s="79"/>
      <c r="HK330" s="79"/>
      <c r="HL330" s="79"/>
      <c r="HM330" s="79"/>
      <c r="HN330" s="79"/>
      <c r="HO330" s="79"/>
      <c r="HP330" s="79"/>
      <c r="HQ330" s="79"/>
      <c r="HR330" s="79"/>
      <c r="HS330" s="79"/>
      <c r="HT330" s="79"/>
      <c r="HU330" s="79"/>
      <c r="HV330" s="79"/>
      <c r="HW330" s="79"/>
      <c r="HX330" s="79"/>
      <c r="HY330" s="79"/>
      <c r="HZ330" s="79"/>
      <c r="IA330" s="79"/>
      <c r="IB330" s="79"/>
      <c r="IC330" s="79"/>
      <c r="ID330" s="79"/>
      <c r="IE330" s="79"/>
      <c r="IF330" s="79"/>
      <c r="IG330" s="79"/>
      <c r="IH330" s="79"/>
      <c r="II330" s="79"/>
      <c r="IJ330" s="79"/>
      <c r="IK330" s="79"/>
      <c r="IL330" s="79"/>
      <c r="IM330" s="79"/>
    </row>
    <row r="331" spans="1:248" s="86" customFormat="1" ht="18" customHeight="1" x14ac:dyDescent="0.3">
      <c r="A331" s="44">
        <f>IF(C331&lt;&gt;" ",COUNTA(C$10:$C331)," ")</f>
        <v>296</v>
      </c>
      <c r="B331" s="44">
        <f>IF(C331&lt;&gt;" ",COUNTA($C$326:C331)," ")</f>
        <v>6</v>
      </c>
      <c r="C331" s="38" t="s">
        <v>154</v>
      </c>
      <c r="D331" s="45" t="s">
        <v>270</v>
      </c>
      <c r="E331" s="124" t="s">
        <v>190</v>
      </c>
      <c r="F331" s="46" t="s">
        <v>195</v>
      </c>
      <c r="G331" s="38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78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9"/>
      <c r="II331" s="79"/>
      <c r="IJ331" s="79"/>
      <c r="IK331" s="79"/>
      <c r="IL331" s="79"/>
      <c r="IM331" s="79"/>
    </row>
    <row r="332" spans="1:248" s="86" customFormat="1" ht="18" customHeight="1" x14ac:dyDescent="0.3">
      <c r="A332" s="44">
        <f>IF(C332&lt;&gt;" ",COUNTA(C$10:$C332)," ")</f>
        <v>297</v>
      </c>
      <c r="B332" s="44">
        <f>IF(C332&lt;&gt;" ",COUNTA($C$326:C332)," ")</f>
        <v>7</v>
      </c>
      <c r="C332" s="38" t="s">
        <v>155</v>
      </c>
      <c r="D332" s="45" t="s">
        <v>270</v>
      </c>
      <c r="E332" s="124" t="s">
        <v>190</v>
      </c>
      <c r="F332" s="46" t="s">
        <v>195</v>
      </c>
      <c r="G332" s="38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10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1"/>
      <c r="HT332" s="91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</row>
    <row r="333" spans="1:248" s="86" customFormat="1" ht="18" customHeight="1" x14ac:dyDescent="0.3">
      <c r="A333" s="44">
        <f>IF(C333&lt;&gt;" ",COUNTA(C$10:$C333)," ")</f>
        <v>298</v>
      </c>
      <c r="B333" s="44">
        <f>IF(C333&lt;&gt;" ",COUNTA($C$326:C333)," ")</f>
        <v>8</v>
      </c>
      <c r="C333" s="38" t="s">
        <v>158</v>
      </c>
      <c r="D333" s="45" t="s">
        <v>270</v>
      </c>
      <c r="E333" s="124" t="s">
        <v>190</v>
      </c>
      <c r="F333" s="46" t="s">
        <v>195</v>
      </c>
      <c r="G333" s="38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87"/>
    </row>
    <row r="334" spans="1:248" s="91" customFormat="1" ht="18" customHeight="1" x14ac:dyDescent="0.3">
      <c r="A334" s="44">
        <f>IF(C334&lt;&gt;" ",COUNTA(C$10:$C334)," ")</f>
        <v>299</v>
      </c>
      <c r="B334" s="44">
        <f>IF(C334&lt;&gt;" ",COUNTA($C$326:C334)," ")</f>
        <v>9</v>
      </c>
      <c r="C334" s="38" t="s">
        <v>156</v>
      </c>
      <c r="D334" s="45" t="s">
        <v>270</v>
      </c>
      <c r="E334" s="124" t="s">
        <v>190</v>
      </c>
      <c r="F334" s="46" t="s">
        <v>195</v>
      </c>
      <c r="G334" s="38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78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86"/>
    </row>
    <row r="335" spans="1:248" s="49" customFormat="1" ht="18" customHeight="1" x14ac:dyDescent="0.25">
      <c r="A335" s="44">
        <f>IF(C335&lt;&gt;" ",COUNTA(C$10:$C335)," ")</f>
        <v>300</v>
      </c>
      <c r="B335" s="44">
        <f>IF(C335&lt;&gt;" ",COUNTA($C$326:C335)," ")</f>
        <v>10</v>
      </c>
      <c r="C335" s="38" t="s">
        <v>417</v>
      </c>
      <c r="D335" s="45"/>
      <c r="E335" s="46" t="s">
        <v>194</v>
      </c>
      <c r="F335" s="46" t="s">
        <v>195</v>
      </c>
      <c r="G335" s="38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48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</row>
    <row r="336" spans="1:248" s="49" customFormat="1" ht="18" customHeight="1" x14ac:dyDescent="0.25">
      <c r="A336" s="44">
        <f>IF(C336&lt;&gt;" ",COUNTA(C$10:$C336)," ")</f>
        <v>301</v>
      </c>
      <c r="B336" s="44">
        <f>IF(C336&lt;&gt;" ",COUNTA($C$326:C336)," ")</f>
        <v>11</v>
      </c>
      <c r="C336" s="38" t="s">
        <v>418</v>
      </c>
      <c r="D336" s="45"/>
      <c r="E336" s="46" t="s">
        <v>194</v>
      </c>
      <c r="F336" s="46" t="s">
        <v>195</v>
      </c>
      <c r="G336" s="38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48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</row>
    <row r="337" spans="1:248" s="49" customFormat="1" ht="18" customHeight="1" x14ac:dyDescent="0.25">
      <c r="A337" s="44">
        <f>IF(C337&lt;&gt;" ",COUNTA(C$10:$C337)," ")</f>
        <v>302</v>
      </c>
      <c r="B337" s="44">
        <f>IF(C337&lt;&gt;" ",COUNTA($C$326:C337)," ")</f>
        <v>12</v>
      </c>
      <c r="C337" s="38" t="s">
        <v>419</v>
      </c>
      <c r="D337" s="45"/>
      <c r="E337" s="46" t="s">
        <v>194</v>
      </c>
      <c r="F337" s="46" t="s">
        <v>195</v>
      </c>
      <c r="G337" s="38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50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</row>
    <row r="338" spans="1:248" s="86" customFormat="1" ht="18" customHeight="1" x14ac:dyDescent="0.3">
      <c r="A338" s="44">
        <f>IF(C338&lt;&gt;" ",COUNTA(C$10:$C338)," ")</f>
        <v>303</v>
      </c>
      <c r="B338" s="44">
        <f>IF(C338&lt;&gt;" ",COUNTA($C$326:C338)," ")</f>
        <v>13</v>
      </c>
      <c r="C338" s="38" t="s">
        <v>160</v>
      </c>
      <c r="D338" s="45" t="s">
        <v>298</v>
      </c>
      <c r="E338" s="124" t="s">
        <v>190</v>
      </c>
      <c r="F338" s="46" t="s">
        <v>195</v>
      </c>
      <c r="G338" s="38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87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</row>
    <row r="339" spans="1:248" s="91" customFormat="1" ht="18" customHeight="1" x14ac:dyDescent="0.3">
      <c r="A339" s="44">
        <f>IF(C339&lt;&gt;" ",COUNTA(C$10:$C339)," ")</f>
        <v>304</v>
      </c>
      <c r="B339" s="44">
        <f>IF(C339&lt;&gt;" ",COUNTA($C$326:C339)," ")</f>
        <v>14</v>
      </c>
      <c r="C339" s="38" t="s">
        <v>168</v>
      </c>
      <c r="D339" s="45" t="s">
        <v>298</v>
      </c>
      <c r="E339" s="46" t="s">
        <v>194</v>
      </c>
      <c r="F339" s="46" t="s">
        <v>195</v>
      </c>
      <c r="G339" s="38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87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  <c r="FS339" s="86"/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6"/>
      <c r="GF339" s="86"/>
      <c r="GG339" s="86"/>
      <c r="GH339" s="86"/>
      <c r="GI339" s="86"/>
      <c r="GJ339" s="86"/>
      <c r="GK339" s="86"/>
      <c r="GL339" s="86"/>
      <c r="GM339" s="86"/>
      <c r="GN339" s="86"/>
      <c r="GO339" s="86"/>
      <c r="GP339" s="86"/>
      <c r="GQ339" s="86"/>
      <c r="GR339" s="86"/>
      <c r="GS339" s="86"/>
      <c r="GT339" s="86"/>
      <c r="GU339" s="86"/>
      <c r="GV339" s="86"/>
      <c r="GW339" s="86"/>
      <c r="GX339" s="86"/>
      <c r="GY339" s="86"/>
      <c r="GZ339" s="86"/>
      <c r="HA339" s="86"/>
      <c r="HB339" s="86"/>
      <c r="HC339" s="86"/>
      <c r="HD339" s="86"/>
      <c r="HE339" s="86"/>
      <c r="HF339" s="86"/>
      <c r="HG339" s="86"/>
      <c r="HH339" s="86"/>
      <c r="HI339" s="86"/>
      <c r="HJ339" s="86"/>
      <c r="HK339" s="86"/>
      <c r="HL339" s="86"/>
      <c r="HM339" s="86"/>
      <c r="HN339" s="86"/>
      <c r="HO339" s="86"/>
      <c r="HP339" s="86"/>
      <c r="HQ339" s="86"/>
      <c r="HR339" s="86"/>
      <c r="HS339" s="86"/>
      <c r="HT339" s="86"/>
      <c r="HU339" s="86"/>
      <c r="HV339" s="86"/>
      <c r="HW339" s="86"/>
      <c r="HX339" s="86"/>
      <c r="HY339" s="86"/>
      <c r="HZ339" s="86"/>
      <c r="IA339" s="86"/>
      <c r="IB339" s="86"/>
      <c r="IC339" s="86"/>
      <c r="ID339" s="86"/>
      <c r="IE339" s="86"/>
      <c r="IF339" s="86"/>
      <c r="IG339" s="86"/>
      <c r="IH339" s="86"/>
      <c r="II339" s="86"/>
      <c r="IJ339" s="86"/>
      <c r="IK339" s="86"/>
      <c r="IL339" s="86"/>
      <c r="IM339" s="86"/>
    </row>
    <row r="340" spans="1:248" s="91" customFormat="1" ht="18" customHeight="1" x14ac:dyDescent="0.3">
      <c r="A340" s="44">
        <f>IF(C340&lt;&gt;" ",COUNTA(C$10:$C340)," ")</f>
        <v>305</v>
      </c>
      <c r="B340" s="44">
        <f>IF(C340&lt;&gt;" ",COUNTA($C$326:C341)," ")</f>
        <v>16</v>
      </c>
      <c r="C340" s="38" t="s">
        <v>166</v>
      </c>
      <c r="D340" s="45" t="s">
        <v>298</v>
      </c>
      <c r="E340" s="46" t="s">
        <v>194</v>
      </c>
      <c r="F340" s="46" t="s">
        <v>195</v>
      </c>
      <c r="G340" s="38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101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  <c r="FS340" s="86"/>
      <c r="FT340" s="86"/>
      <c r="FU340" s="86"/>
      <c r="FV340" s="86"/>
      <c r="FW340" s="86"/>
      <c r="FX340" s="86"/>
      <c r="FY340" s="86"/>
      <c r="FZ340" s="86"/>
      <c r="GA340" s="86"/>
      <c r="GB340" s="86"/>
      <c r="GC340" s="86"/>
      <c r="GD340" s="86"/>
      <c r="GE340" s="86"/>
      <c r="GF340" s="86"/>
      <c r="GG340" s="86"/>
      <c r="GH340" s="86"/>
      <c r="GI340" s="86"/>
      <c r="GJ340" s="86"/>
      <c r="GK340" s="86"/>
      <c r="GL340" s="86"/>
      <c r="GM340" s="86"/>
      <c r="GN340" s="86"/>
      <c r="GO340" s="86"/>
      <c r="GP340" s="86"/>
      <c r="GQ340" s="86"/>
      <c r="GR340" s="86"/>
      <c r="GS340" s="86"/>
      <c r="GT340" s="86"/>
      <c r="GU340" s="86"/>
      <c r="GV340" s="86"/>
      <c r="GW340" s="86"/>
      <c r="GX340" s="86"/>
      <c r="GY340" s="86"/>
      <c r="GZ340" s="86"/>
      <c r="HA340" s="86"/>
      <c r="HB340" s="86"/>
      <c r="HC340" s="86"/>
      <c r="HD340" s="86"/>
      <c r="HE340" s="86"/>
      <c r="HF340" s="86"/>
      <c r="HG340" s="86"/>
      <c r="HH340" s="86"/>
      <c r="HI340" s="86"/>
      <c r="HJ340" s="86"/>
      <c r="HK340" s="86"/>
      <c r="HL340" s="86"/>
      <c r="HM340" s="86"/>
      <c r="HN340" s="86"/>
      <c r="HO340" s="86"/>
      <c r="HP340" s="86"/>
      <c r="HQ340" s="86"/>
      <c r="HR340" s="86"/>
      <c r="HS340" s="86"/>
      <c r="HT340" s="86"/>
      <c r="HU340" s="86"/>
      <c r="HV340" s="86"/>
      <c r="HW340" s="86"/>
      <c r="HX340" s="86"/>
      <c r="HY340" s="86"/>
      <c r="HZ340" s="86"/>
      <c r="IA340" s="86"/>
      <c r="IB340" s="86"/>
      <c r="IC340" s="86"/>
      <c r="ID340" s="86"/>
      <c r="IE340" s="86"/>
      <c r="IF340" s="86"/>
      <c r="IG340" s="86"/>
      <c r="IH340" s="86"/>
      <c r="II340" s="86"/>
      <c r="IJ340" s="86"/>
      <c r="IK340" s="86"/>
      <c r="IL340" s="86"/>
      <c r="IM340" s="86"/>
    </row>
    <row r="341" spans="1:248" s="91" customFormat="1" ht="18" customHeight="1" x14ac:dyDescent="0.3">
      <c r="A341" s="44">
        <f>IF(C341&lt;&gt;" ",COUNTA(C$10:$C341)," ")</f>
        <v>306</v>
      </c>
      <c r="B341" s="44">
        <f>IF(C341&lt;&gt;" ",COUNTA($C$326:C341)," ")</f>
        <v>16</v>
      </c>
      <c r="C341" s="38" t="s">
        <v>161</v>
      </c>
      <c r="D341" s="45" t="s">
        <v>271</v>
      </c>
      <c r="E341" s="46" t="s">
        <v>192</v>
      </c>
      <c r="F341" s="46"/>
      <c r="G341" s="38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87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  <c r="FS341" s="86"/>
      <c r="FT341" s="86"/>
      <c r="FU341" s="86"/>
      <c r="FV341" s="86"/>
      <c r="FW341" s="86"/>
      <c r="FX341" s="86"/>
      <c r="FY341" s="86"/>
      <c r="FZ341" s="86"/>
      <c r="GA341" s="86"/>
      <c r="GB341" s="86"/>
      <c r="GC341" s="86"/>
      <c r="GD341" s="86"/>
      <c r="GE341" s="86"/>
      <c r="GF341" s="86"/>
      <c r="GG341" s="86"/>
      <c r="GH341" s="86"/>
      <c r="GI341" s="86"/>
      <c r="GJ341" s="86"/>
      <c r="GK341" s="86"/>
      <c r="GL341" s="86"/>
      <c r="GM341" s="86"/>
      <c r="GN341" s="86"/>
      <c r="GO341" s="86"/>
      <c r="GP341" s="86"/>
      <c r="GQ341" s="86"/>
      <c r="GR341" s="86"/>
      <c r="GS341" s="86"/>
      <c r="GT341" s="86"/>
      <c r="GU341" s="86"/>
      <c r="GV341" s="86"/>
      <c r="GW341" s="86"/>
      <c r="GX341" s="86"/>
      <c r="GY341" s="86"/>
      <c r="GZ341" s="86"/>
      <c r="HA341" s="86"/>
      <c r="HB341" s="86"/>
      <c r="HC341" s="86"/>
      <c r="HD341" s="86"/>
      <c r="HE341" s="86"/>
      <c r="HF341" s="86"/>
      <c r="HG341" s="86"/>
      <c r="HH341" s="86"/>
      <c r="HI341" s="86"/>
      <c r="HJ341" s="86"/>
      <c r="HK341" s="86"/>
      <c r="HL341" s="86"/>
      <c r="HM341" s="86"/>
      <c r="HN341" s="86"/>
      <c r="HO341" s="86"/>
      <c r="HP341" s="86"/>
      <c r="HQ341" s="86"/>
      <c r="HR341" s="86"/>
      <c r="HS341" s="86"/>
      <c r="HT341" s="86"/>
      <c r="HU341" s="86"/>
      <c r="HV341" s="86"/>
      <c r="HW341" s="86"/>
      <c r="HX341" s="86"/>
      <c r="HY341" s="86"/>
      <c r="HZ341" s="86"/>
      <c r="IA341" s="86"/>
      <c r="IB341" s="86"/>
      <c r="IC341" s="86"/>
      <c r="ID341" s="86"/>
      <c r="IE341" s="86"/>
      <c r="IF341" s="86"/>
      <c r="IG341" s="86"/>
      <c r="IH341" s="86"/>
      <c r="II341" s="86"/>
      <c r="IJ341" s="86"/>
      <c r="IK341" s="86"/>
      <c r="IL341" s="86"/>
      <c r="IM341" s="86"/>
    </row>
    <row r="342" spans="1:248" s="91" customFormat="1" ht="18" customHeight="1" x14ac:dyDescent="0.3">
      <c r="A342" s="44">
        <f>IF(C342&lt;&gt;" ",COUNTA(C$10:$C342)," ")</f>
        <v>307</v>
      </c>
      <c r="B342" s="44">
        <f>IF(C342&lt;&gt;" ",COUNTA($C$326:C342)," ")</f>
        <v>17</v>
      </c>
      <c r="C342" s="38" t="s">
        <v>163</v>
      </c>
      <c r="D342" s="45" t="s">
        <v>271</v>
      </c>
      <c r="E342" s="46" t="s">
        <v>192</v>
      </c>
      <c r="F342" s="46"/>
      <c r="G342" s="38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101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  <c r="FS342" s="86"/>
      <c r="FT342" s="86"/>
      <c r="FU342" s="86"/>
      <c r="FV342" s="86"/>
      <c r="FW342" s="86"/>
      <c r="FX342" s="86"/>
      <c r="FY342" s="86"/>
      <c r="FZ342" s="86"/>
      <c r="GA342" s="86"/>
      <c r="GB342" s="86"/>
      <c r="GC342" s="86"/>
      <c r="GD342" s="86"/>
      <c r="GE342" s="86"/>
      <c r="GF342" s="86"/>
      <c r="GG342" s="86"/>
      <c r="GH342" s="86"/>
      <c r="GI342" s="86"/>
      <c r="GJ342" s="86"/>
      <c r="GK342" s="86"/>
      <c r="GL342" s="86"/>
      <c r="GM342" s="86"/>
      <c r="GN342" s="86"/>
      <c r="GO342" s="86"/>
      <c r="GP342" s="86"/>
      <c r="GQ342" s="86"/>
      <c r="GR342" s="86"/>
      <c r="GS342" s="86"/>
      <c r="GT342" s="86"/>
      <c r="GU342" s="86"/>
      <c r="GV342" s="86"/>
      <c r="GW342" s="86"/>
      <c r="GX342" s="86"/>
      <c r="GY342" s="86"/>
      <c r="GZ342" s="86"/>
      <c r="HA342" s="86"/>
      <c r="HB342" s="86"/>
      <c r="HC342" s="86"/>
      <c r="HD342" s="86"/>
      <c r="HE342" s="86"/>
      <c r="HF342" s="86"/>
      <c r="HG342" s="86"/>
      <c r="HH342" s="86"/>
      <c r="HI342" s="86"/>
      <c r="HJ342" s="86"/>
      <c r="HK342" s="86"/>
      <c r="HL342" s="86"/>
      <c r="HM342" s="86"/>
      <c r="HN342" s="86"/>
      <c r="HO342" s="86"/>
      <c r="HP342" s="86"/>
      <c r="HQ342" s="86"/>
      <c r="HR342" s="86"/>
      <c r="HS342" s="86"/>
      <c r="HT342" s="86"/>
      <c r="HU342" s="86"/>
      <c r="HV342" s="86"/>
      <c r="HW342" s="86"/>
      <c r="HX342" s="86"/>
      <c r="HY342" s="86"/>
      <c r="HZ342" s="86"/>
      <c r="IA342" s="86"/>
      <c r="IB342" s="86"/>
      <c r="IC342" s="86"/>
      <c r="ID342" s="86"/>
      <c r="IE342" s="86"/>
      <c r="IF342" s="86"/>
      <c r="IG342" s="86"/>
      <c r="IH342" s="86"/>
      <c r="II342" s="86"/>
      <c r="IJ342" s="86"/>
      <c r="IK342" s="86"/>
      <c r="IL342" s="86"/>
      <c r="IM342" s="86"/>
    </row>
    <row r="343" spans="1:248" s="83" customFormat="1" ht="18" customHeight="1" x14ac:dyDescent="0.3">
      <c r="A343" s="44">
        <f>IF(C343&lt;&gt;" ",COUNTA(C$10:$C343)," ")</f>
        <v>308</v>
      </c>
      <c r="B343" s="44">
        <f>IF(C343&lt;&gt;" ",COUNTA($C$326:C343)," ")</f>
        <v>18</v>
      </c>
      <c r="C343" s="38" t="s">
        <v>169</v>
      </c>
      <c r="D343" s="45" t="s">
        <v>271</v>
      </c>
      <c r="E343" s="46" t="s">
        <v>192</v>
      </c>
      <c r="F343" s="46"/>
      <c r="G343" s="38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10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</row>
    <row r="344" spans="1:248" s="91" customFormat="1" ht="18" customHeight="1" x14ac:dyDescent="0.3">
      <c r="A344" s="44">
        <f>IF(C344&lt;&gt;" ",COUNTA(C$10:$C344)," ")</f>
        <v>309</v>
      </c>
      <c r="B344" s="44">
        <f>IF(C344&lt;&gt;" ",COUNTA($C$326:C344)," ")</f>
        <v>19</v>
      </c>
      <c r="C344" s="38" t="s">
        <v>170</v>
      </c>
      <c r="D344" s="45" t="s">
        <v>271</v>
      </c>
      <c r="E344" s="46" t="s">
        <v>192</v>
      </c>
      <c r="F344" s="46"/>
      <c r="G344" s="38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101"/>
      <c r="IN344" s="83"/>
    </row>
    <row r="345" spans="1:248" s="54" customFormat="1" ht="18" customHeight="1" x14ac:dyDescent="0.3">
      <c r="A345" s="44">
        <f>IF(C345&lt;&gt;" ",COUNTA(C$10:$C345)," ")</f>
        <v>310</v>
      </c>
      <c r="B345" s="44">
        <f>IF(C345&lt;&gt;" ",COUNTA($C$326:C345)," ")</f>
        <v>20</v>
      </c>
      <c r="C345" s="38" t="s">
        <v>171</v>
      </c>
      <c r="D345" s="45" t="s">
        <v>271</v>
      </c>
      <c r="E345" s="46" t="s">
        <v>192</v>
      </c>
      <c r="F345" s="46"/>
      <c r="G345" s="38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10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</row>
    <row r="346" spans="1:248" s="55" customFormat="1" ht="18" customHeight="1" x14ac:dyDescent="0.3">
      <c r="A346" s="44">
        <f>IF(C346&lt;&gt;" ",COUNTA(C$10:$C346)," ")</f>
        <v>311</v>
      </c>
      <c r="B346" s="44">
        <f>IF(C346&lt;&gt;" ",COUNTA($C$326:C346)," ")</f>
        <v>21</v>
      </c>
      <c r="C346" s="38" t="s">
        <v>164</v>
      </c>
      <c r="D346" s="45" t="s">
        <v>271</v>
      </c>
      <c r="E346" s="46" t="s">
        <v>192</v>
      </c>
      <c r="F346" s="46"/>
      <c r="G346" s="38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10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54"/>
    </row>
    <row r="347" spans="1:248" s="86" customFormat="1" ht="18" customHeight="1" x14ac:dyDescent="0.3">
      <c r="A347" s="44">
        <f>IF(C347&lt;&gt;" ",COUNTA(C$10:$C347)," ")</f>
        <v>312</v>
      </c>
      <c r="B347" s="44">
        <f>IF(C347&lt;&gt;" ",COUNTA($C$326:C347)," ")</f>
        <v>22</v>
      </c>
      <c r="C347" s="38" t="s">
        <v>172</v>
      </c>
      <c r="D347" s="45" t="s">
        <v>271</v>
      </c>
      <c r="E347" s="46" t="s">
        <v>192</v>
      </c>
      <c r="F347" s="46"/>
      <c r="G347" s="38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87"/>
      <c r="IN347" s="79"/>
    </row>
    <row r="348" spans="1:248" s="86" customFormat="1" ht="18" customHeight="1" x14ac:dyDescent="0.3">
      <c r="A348" s="44">
        <f>IF(C348&lt;&gt;" ",COUNTA(C$10:$C348)," ")</f>
        <v>313</v>
      </c>
      <c r="B348" s="44">
        <f>IF(C348&lt;&gt;" ",COUNTA($C$326:C348)," ")</f>
        <v>23</v>
      </c>
      <c r="C348" s="38" t="s">
        <v>165</v>
      </c>
      <c r="D348" s="45" t="s">
        <v>271</v>
      </c>
      <c r="E348" s="46" t="s">
        <v>192</v>
      </c>
      <c r="F348" s="46"/>
      <c r="G348" s="38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87"/>
      <c r="IN348" s="79"/>
    </row>
    <row r="349" spans="1:248" s="86" customFormat="1" ht="18" customHeight="1" x14ac:dyDescent="0.3">
      <c r="A349" s="44">
        <f>IF(C349&lt;&gt;" ",COUNTA(C$10:$C349)," ")</f>
        <v>314</v>
      </c>
      <c r="B349" s="44">
        <f>IF(C349&lt;&gt;" ",COUNTA($C$326:C349)," ")</f>
        <v>24</v>
      </c>
      <c r="C349" s="38" t="s">
        <v>173</v>
      </c>
      <c r="D349" s="45" t="s">
        <v>271</v>
      </c>
      <c r="E349" s="46" t="s">
        <v>192</v>
      </c>
      <c r="F349" s="46"/>
      <c r="G349" s="38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87"/>
      <c r="IN349" s="79"/>
    </row>
    <row r="350" spans="1:248" s="86" customFormat="1" ht="18" customHeight="1" x14ac:dyDescent="0.3">
      <c r="A350" s="44">
        <f>IF(C350&lt;&gt;" ",COUNTA(C$10:$C350)," ")</f>
        <v>315</v>
      </c>
      <c r="B350" s="44">
        <f>IF(C350&lt;&gt;" ",COUNTA($C$326:C350)," ")</f>
        <v>25</v>
      </c>
      <c r="C350" s="38" t="s">
        <v>174</v>
      </c>
      <c r="D350" s="45" t="s">
        <v>271</v>
      </c>
      <c r="E350" s="46" t="s">
        <v>192</v>
      </c>
      <c r="F350" s="46"/>
      <c r="G350" s="38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87"/>
      <c r="IN350" s="79"/>
    </row>
    <row r="351" spans="1:248" s="86" customFormat="1" ht="18" customHeight="1" x14ac:dyDescent="0.3">
      <c r="A351" s="44">
        <f>IF(C351&lt;&gt;" ",COUNTA(C$10:$C351)," ")</f>
        <v>316</v>
      </c>
      <c r="B351" s="44">
        <f>IF(C351&lt;&gt;" ",COUNTA($C$326:C351)," ")</f>
        <v>26</v>
      </c>
      <c r="C351" s="38" t="s">
        <v>175</v>
      </c>
      <c r="D351" s="45" t="s">
        <v>271</v>
      </c>
      <c r="E351" s="46" t="s">
        <v>192</v>
      </c>
      <c r="F351" s="46"/>
      <c r="G351" s="38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10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</row>
    <row r="352" spans="1:248" s="79" customFormat="1" ht="18" customHeight="1" x14ac:dyDescent="0.3">
      <c r="A352" s="44">
        <f>IF(C352&lt;&gt;" ",COUNTA(C$10:$C352)," ")</f>
        <v>317</v>
      </c>
      <c r="B352" s="44">
        <f>IF(C352&lt;&gt;" ",COUNTA($C$326:C352)," ")</f>
        <v>27</v>
      </c>
      <c r="C352" s="38" t="s">
        <v>167</v>
      </c>
      <c r="D352" s="45" t="s">
        <v>271</v>
      </c>
      <c r="E352" s="46" t="s">
        <v>192</v>
      </c>
      <c r="F352" s="46"/>
      <c r="G352" s="38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78"/>
      <c r="IN352" s="86"/>
    </row>
    <row r="353" spans="1:248" s="79" customFormat="1" ht="18" customHeight="1" x14ac:dyDescent="0.3">
      <c r="A353" s="44">
        <f>IF(C353&lt;&gt;" ",COUNTA(C$10:$C353)," ")</f>
        <v>318</v>
      </c>
      <c r="B353" s="44">
        <f>IF(C353&lt;&gt;" ",COUNTA($C$326:C353)," ")</f>
        <v>28</v>
      </c>
      <c r="C353" s="38" t="s">
        <v>162</v>
      </c>
      <c r="D353" s="45" t="s">
        <v>393</v>
      </c>
      <c r="E353" s="46" t="s">
        <v>196</v>
      </c>
      <c r="F353" s="46"/>
      <c r="G353" s="38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10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55"/>
    </row>
    <row r="354" spans="1:248" s="58" customFormat="1" ht="18" customHeight="1" x14ac:dyDescent="0.25">
      <c r="A354" s="43" t="s">
        <v>420</v>
      </c>
      <c r="B354" s="43"/>
      <c r="C354" s="29"/>
      <c r="D354" s="29"/>
      <c r="E354" s="28"/>
      <c r="F354" s="30"/>
      <c r="G354" s="31">
        <f>0.15*12</f>
        <v>1.7999999999999998</v>
      </c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50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41"/>
    </row>
    <row r="355" spans="1:248" s="24" customFormat="1" ht="18" customHeight="1" x14ac:dyDescent="0.25">
      <c r="A355" s="44">
        <f>IF(C355&lt;&gt;" ",COUNTA(C$10:$C355)," ")</f>
        <v>319</v>
      </c>
      <c r="B355" s="44">
        <f>IF(C355&lt;&gt;" ",COUNTA($C$355:C355)," ")</f>
        <v>1</v>
      </c>
      <c r="C355" s="38" t="s">
        <v>421</v>
      </c>
      <c r="D355" s="45"/>
      <c r="E355" s="46" t="s">
        <v>194</v>
      </c>
      <c r="F355" s="46" t="s">
        <v>195</v>
      </c>
      <c r="G355" s="38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50"/>
      <c r="IN355" s="58"/>
    </row>
    <row r="356" spans="1:248" s="56" customFormat="1" ht="18" customHeight="1" x14ac:dyDescent="0.25">
      <c r="A356" s="44">
        <f>IF(C356&lt;&gt;" ",COUNTA(C$10:$C356)," ")</f>
        <v>320</v>
      </c>
      <c r="B356" s="44">
        <f>IF(C356&lt;&gt;" ",COUNTA($C$355:C356)," ")</f>
        <v>2</v>
      </c>
      <c r="C356" s="38" t="s">
        <v>422</v>
      </c>
      <c r="D356" s="45"/>
      <c r="E356" s="46" t="s">
        <v>194</v>
      </c>
      <c r="F356" s="46" t="s">
        <v>195</v>
      </c>
      <c r="G356" s="38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48"/>
      <c r="AW356" s="49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</row>
    <row r="357" spans="1:248" s="79" customFormat="1" ht="18" customHeight="1" x14ac:dyDescent="0.3">
      <c r="A357" s="44">
        <f>IF(C357&lt;&gt;" ",COUNTA(C$10:$C357)," ")</f>
        <v>321</v>
      </c>
      <c r="B357" s="44">
        <f>IF(C357&lt;&gt;" ",COUNTA($C$355:C357)," ")</f>
        <v>3</v>
      </c>
      <c r="C357" s="38" t="s">
        <v>180</v>
      </c>
      <c r="D357" s="45" t="s">
        <v>269</v>
      </c>
      <c r="E357" s="46" t="s">
        <v>190</v>
      </c>
      <c r="F357" s="46" t="s">
        <v>191</v>
      </c>
      <c r="G357" s="38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87"/>
      <c r="AW357" s="86"/>
      <c r="IN357" s="86"/>
    </row>
    <row r="358" spans="1:248" s="79" customFormat="1" ht="18" customHeight="1" x14ac:dyDescent="0.3">
      <c r="A358" s="44">
        <f>IF(C358&lt;&gt;" ",COUNTA(C$10:$C358)," ")</f>
        <v>322</v>
      </c>
      <c r="B358" s="44">
        <f>IF(C358&lt;&gt;" ",COUNTA($C$355:C358)," ")</f>
        <v>4</v>
      </c>
      <c r="C358" s="38" t="s">
        <v>176</v>
      </c>
      <c r="D358" s="45" t="s">
        <v>269</v>
      </c>
      <c r="E358" s="46" t="s">
        <v>190</v>
      </c>
      <c r="F358" s="46" t="s">
        <v>191</v>
      </c>
      <c r="G358" s="38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87"/>
      <c r="AW358" s="86"/>
    </row>
    <row r="359" spans="1:248" s="114" customFormat="1" ht="18" customHeight="1" x14ac:dyDescent="0.3">
      <c r="A359" s="44">
        <f>IF(C359&lt;&gt;" ",COUNTA(C$10:$C359)," ")</f>
        <v>323</v>
      </c>
      <c r="B359" s="44">
        <f>IF(C359&lt;&gt;" ",COUNTA($C$355:C359)," ")</f>
        <v>5</v>
      </c>
      <c r="C359" s="38" t="s">
        <v>177</v>
      </c>
      <c r="D359" s="45" t="s">
        <v>269</v>
      </c>
      <c r="E359" s="46" t="s">
        <v>190</v>
      </c>
      <c r="F359" s="46" t="s">
        <v>195</v>
      </c>
      <c r="G359" s="38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87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79"/>
    </row>
    <row r="360" spans="1:248" s="56" customFormat="1" ht="18" customHeight="1" x14ac:dyDescent="0.25">
      <c r="A360" s="44">
        <f>IF(C360&lt;&gt;" ",COUNTA(C$10:$C360)," ")</f>
        <v>324</v>
      </c>
      <c r="B360" s="44">
        <f>IF(C360&lt;&gt;" ",COUNTA($C$355:C360)," ")</f>
        <v>6</v>
      </c>
      <c r="C360" s="38" t="s">
        <v>423</v>
      </c>
      <c r="D360" s="45"/>
      <c r="E360" s="46" t="s">
        <v>194</v>
      </c>
      <c r="F360" s="46" t="s">
        <v>195</v>
      </c>
      <c r="G360" s="38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50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</row>
    <row r="361" spans="1:248" s="114" customFormat="1" ht="18" customHeight="1" x14ac:dyDescent="0.3">
      <c r="A361" s="44">
        <f>IF(C361&lt;&gt;" ",COUNTA(C$10:$C361)," ")</f>
        <v>325</v>
      </c>
      <c r="B361" s="44">
        <f>IF(C361&lt;&gt;" ",COUNTA($C$355:C361)," ")</f>
        <v>7</v>
      </c>
      <c r="C361" s="38" t="s">
        <v>178</v>
      </c>
      <c r="D361" s="45" t="s">
        <v>269</v>
      </c>
      <c r="E361" s="46" t="s">
        <v>190</v>
      </c>
      <c r="F361" s="46" t="s">
        <v>195</v>
      </c>
      <c r="G361" s="38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85"/>
      <c r="AW361" s="81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90"/>
      <c r="CB361" s="90"/>
      <c r="CC361" s="90"/>
      <c r="CD361" s="90"/>
      <c r="CE361" s="90"/>
      <c r="CF361" s="90"/>
      <c r="CG361" s="90"/>
      <c r="CH361" s="90"/>
      <c r="CI361" s="90"/>
      <c r="CJ361" s="90"/>
      <c r="CK361" s="90"/>
      <c r="CL361" s="90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  <c r="EN361" s="90"/>
      <c r="EO361" s="90"/>
      <c r="EP361" s="90"/>
      <c r="EQ361" s="90"/>
      <c r="ER361" s="90"/>
      <c r="ES361" s="90"/>
      <c r="ET361" s="90"/>
      <c r="EU361" s="90"/>
      <c r="EV361" s="90"/>
      <c r="EW361" s="90"/>
      <c r="EX361" s="90"/>
      <c r="EY361" s="90"/>
      <c r="EZ361" s="90"/>
      <c r="FA361" s="90"/>
      <c r="FB361" s="90"/>
      <c r="FC361" s="90"/>
      <c r="FD361" s="90"/>
      <c r="FE361" s="90"/>
      <c r="FF361" s="90"/>
      <c r="FG361" s="90"/>
      <c r="FH361" s="90"/>
      <c r="FI361" s="90"/>
      <c r="FJ361" s="90"/>
      <c r="FK361" s="90"/>
      <c r="FL361" s="90"/>
      <c r="FM361" s="90"/>
      <c r="FN361" s="90"/>
      <c r="FO361" s="90"/>
      <c r="FP361" s="90"/>
      <c r="FQ361" s="90"/>
      <c r="FR361" s="90"/>
      <c r="FS361" s="90"/>
      <c r="FT361" s="90"/>
      <c r="FU361" s="90"/>
      <c r="FV361" s="90"/>
      <c r="FW361" s="90"/>
      <c r="FX361" s="90"/>
      <c r="FY361" s="90"/>
      <c r="FZ361" s="90"/>
      <c r="GA361" s="90"/>
      <c r="GB361" s="90"/>
      <c r="GC361" s="90"/>
      <c r="GD361" s="90"/>
      <c r="GE361" s="90"/>
      <c r="GF361" s="90"/>
      <c r="GG361" s="90"/>
      <c r="GH361" s="90"/>
      <c r="GI361" s="90"/>
      <c r="GJ361" s="90"/>
      <c r="GK361" s="90"/>
      <c r="GL361" s="90"/>
      <c r="GM361" s="90"/>
      <c r="GN361" s="90"/>
      <c r="GO361" s="90"/>
      <c r="GP361" s="90"/>
      <c r="GQ361" s="90"/>
      <c r="GR361" s="90"/>
      <c r="GS361" s="90"/>
      <c r="GT361" s="90"/>
      <c r="GU361" s="90"/>
      <c r="GV361" s="90"/>
      <c r="GW361" s="90"/>
      <c r="GX361" s="90"/>
      <c r="GY361" s="90"/>
      <c r="GZ361" s="90"/>
      <c r="HA361" s="90"/>
      <c r="HB361" s="90"/>
      <c r="HC361" s="90"/>
      <c r="HD361" s="90"/>
      <c r="HE361" s="90"/>
      <c r="HF361" s="90"/>
      <c r="HG361" s="90"/>
      <c r="HH361" s="90"/>
      <c r="HI361" s="90"/>
      <c r="HJ361" s="90"/>
      <c r="HK361" s="90"/>
      <c r="HL361" s="90"/>
      <c r="HM361" s="90"/>
      <c r="HN361" s="90"/>
      <c r="HO361" s="90"/>
      <c r="HP361" s="90"/>
      <c r="HQ361" s="90"/>
      <c r="HR361" s="90"/>
      <c r="HS361" s="90"/>
      <c r="HT361" s="90"/>
      <c r="HU361" s="90"/>
      <c r="HV361" s="90"/>
      <c r="HW361" s="90"/>
      <c r="HX361" s="90"/>
      <c r="HY361" s="90"/>
      <c r="HZ361" s="90"/>
      <c r="IA361" s="90"/>
      <c r="IB361" s="90"/>
      <c r="IC361" s="90"/>
      <c r="ID361" s="90"/>
      <c r="IE361" s="90"/>
      <c r="IF361" s="90"/>
      <c r="IG361" s="90"/>
      <c r="IH361" s="90"/>
      <c r="II361" s="90"/>
      <c r="IJ361" s="90"/>
      <c r="IK361" s="90"/>
      <c r="IL361" s="90"/>
      <c r="IM361" s="90"/>
    </row>
    <row r="362" spans="1:248" s="100" customFormat="1" ht="18" customHeight="1" x14ac:dyDescent="0.3">
      <c r="A362" s="44">
        <f>IF(C362&lt;&gt;" ",COUNTA(C$10:$C362)," ")</f>
        <v>326</v>
      </c>
      <c r="B362" s="44">
        <f>IF(C362&lt;&gt;" ",COUNTA($C$355:C362)," ")</f>
        <v>8</v>
      </c>
      <c r="C362" s="38" t="s">
        <v>179</v>
      </c>
      <c r="D362" s="45" t="s">
        <v>269</v>
      </c>
      <c r="E362" s="46" t="s">
        <v>190</v>
      </c>
      <c r="F362" s="46" t="s">
        <v>195</v>
      </c>
      <c r="G362" s="38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101"/>
      <c r="AW362" s="91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  <c r="FS362" s="86"/>
      <c r="FT362" s="86"/>
      <c r="FU362" s="86"/>
      <c r="FV362" s="86"/>
      <c r="FW362" s="86"/>
      <c r="FX362" s="86"/>
      <c r="FY362" s="86"/>
      <c r="FZ362" s="86"/>
      <c r="GA362" s="86"/>
      <c r="GB362" s="86"/>
      <c r="GC362" s="86"/>
      <c r="GD362" s="86"/>
      <c r="GE362" s="86"/>
      <c r="GF362" s="86"/>
      <c r="GG362" s="86"/>
      <c r="GH362" s="86"/>
      <c r="GI362" s="86"/>
      <c r="GJ362" s="86"/>
      <c r="GK362" s="86"/>
      <c r="GL362" s="86"/>
      <c r="GM362" s="86"/>
      <c r="GN362" s="86"/>
      <c r="GO362" s="86"/>
      <c r="GP362" s="86"/>
      <c r="GQ362" s="86"/>
      <c r="GR362" s="86"/>
      <c r="GS362" s="86"/>
      <c r="GT362" s="86"/>
      <c r="GU362" s="86"/>
      <c r="GV362" s="86"/>
      <c r="GW362" s="86"/>
      <c r="GX362" s="86"/>
      <c r="GY362" s="86"/>
      <c r="GZ362" s="86"/>
      <c r="HA362" s="86"/>
      <c r="HB362" s="86"/>
      <c r="HC362" s="86"/>
      <c r="HD362" s="86"/>
      <c r="HE362" s="86"/>
      <c r="HF362" s="86"/>
      <c r="HG362" s="86"/>
      <c r="HH362" s="86"/>
      <c r="HI362" s="86"/>
      <c r="HJ362" s="86"/>
      <c r="HK362" s="86"/>
      <c r="HL362" s="86"/>
      <c r="HM362" s="86"/>
      <c r="HN362" s="86"/>
      <c r="HO362" s="86"/>
      <c r="HP362" s="86"/>
      <c r="HQ362" s="86"/>
      <c r="HR362" s="86"/>
      <c r="HS362" s="86"/>
      <c r="HT362" s="86"/>
      <c r="HU362" s="86"/>
      <c r="HV362" s="86"/>
      <c r="HW362" s="86"/>
      <c r="HX362" s="86"/>
      <c r="HY362" s="86"/>
      <c r="HZ362" s="86"/>
      <c r="IA362" s="86"/>
      <c r="IB362" s="86"/>
      <c r="IC362" s="86"/>
      <c r="ID362" s="86"/>
      <c r="IE362" s="86"/>
      <c r="IF362" s="86"/>
      <c r="IG362" s="86"/>
      <c r="IH362" s="86"/>
      <c r="II362" s="86"/>
      <c r="IJ362" s="86"/>
      <c r="IK362" s="86"/>
      <c r="IL362" s="86"/>
      <c r="IM362" s="86"/>
      <c r="IN362" s="114"/>
    </row>
    <row r="363" spans="1:248" s="86" customFormat="1" ht="18" customHeight="1" x14ac:dyDescent="0.3">
      <c r="A363" s="44">
        <f>IF(C363&lt;&gt;" ",COUNTA(C$10:$C363)," ")</f>
        <v>327</v>
      </c>
      <c r="B363" s="44">
        <f>IF(C363&lt;&gt;" ",COUNTA($C$355:C363)," ")</f>
        <v>9</v>
      </c>
      <c r="C363" s="38" t="s">
        <v>181</v>
      </c>
      <c r="D363" s="45" t="s">
        <v>270</v>
      </c>
      <c r="E363" s="46" t="s">
        <v>190</v>
      </c>
      <c r="F363" s="46" t="s">
        <v>195</v>
      </c>
      <c r="G363" s="38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87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9"/>
      <c r="II363" s="79"/>
      <c r="IJ363" s="79"/>
      <c r="IK363" s="79"/>
      <c r="IL363" s="79"/>
      <c r="IM363" s="79"/>
      <c r="IN363" s="100"/>
    </row>
    <row r="364" spans="1:248" s="91" customFormat="1" ht="18" customHeight="1" x14ac:dyDescent="0.3">
      <c r="A364" s="44">
        <f>IF(C364&lt;&gt;" ",COUNTA(C$10:$C364)," ")</f>
        <v>328</v>
      </c>
      <c r="B364" s="44">
        <f>IF(C364&lt;&gt;" ",COUNTA($C$355:C364)," ")</f>
        <v>10</v>
      </c>
      <c r="C364" s="38" t="s">
        <v>182</v>
      </c>
      <c r="D364" s="45" t="s">
        <v>270</v>
      </c>
      <c r="E364" s="46" t="s">
        <v>190</v>
      </c>
      <c r="F364" s="46" t="s">
        <v>195</v>
      </c>
      <c r="G364" s="38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87"/>
      <c r="AW364" s="86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9"/>
      <c r="II364" s="79"/>
      <c r="IJ364" s="79"/>
      <c r="IK364" s="79"/>
      <c r="IL364" s="79"/>
      <c r="IM364" s="79"/>
      <c r="IN364" s="86"/>
    </row>
    <row r="365" spans="1:248" s="125" customFormat="1" ht="18" customHeight="1" x14ac:dyDescent="0.3">
      <c r="A365" s="44">
        <f>IF(C365&lt;&gt;" ",COUNTA(C$10:$C365)," ")</f>
        <v>329</v>
      </c>
      <c r="B365" s="44">
        <f>IF(C365&lt;&gt;" ",COUNTA($C$355:C365)," ")</f>
        <v>11</v>
      </c>
      <c r="C365" s="38" t="s">
        <v>184</v>
      </c>
      <c r="D365" s="45" t="s">
        <v>298</v>
      </c>
      <c r="E365" s="46" t="s">
        <v>194</v>
      </c>
      <c r="F365" s="46" t="s">
        <v>195</v>
      </c>
      <c r="G365" s="38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115"/>
      <c r="AW365" s="114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  <c r="FK365" s="80"/>
      <c r="FL365" s="80"/>
      <c r="FM365" s="80"/>
      <c r="FN365" s="80"/>
      <c r="FO365" s="80"/>
      <c r="FP365" s="80"/>
      <c r="FQ365" s="80"/>
      <c r="FR365" s="80"/>
      <c r="FS365" s="80"/>
      <c r="FT365" s="80"/>
      <c r="FU365" s="80"/>
      <c r="FV365" s="80"/>
      <c r="FW365" s="80"/>
      <c r="FX365" s="80"/>
      <c r="FY365" s="80"/>
      <c r="FZ365" s="80"/>
      <c r="GA365" s="80"/>
      <c r="GB365" s="80"/>
      <c r="GC365" s="80"/>
      <c r="GD365" s="80"/>
      <c r="GE365" s="80"/>
      <c r="GF365" s="80"/>
      <c r="GG365" s="80"/>
      <c r="GH365" s="80"/>
      <c r="GI365" s="80"/>
      <c r="GJ365" s="80"/>
      <c r="GK365" s="80"/>
      <c r="GL365" s="80"/>
      <c r="GM365" s="80"/>
      <c r="GN365" s="80"/>
      <c r="GO365" s="80"/>
      <c r="GP365" s="80"/>
      <c r="GQ365" s="80"/>
      <c r="GR365" s="80"/>
      <c r="GS365" s="80"/>
      <c r="GT365" s="80"/>
      <c r="GU365" s="80"/>
      <c r="GV365" s="80"/>
      <c r="GW365" s="80"/>
      <c r="GX365" s="80"/>
      <c r="GY365" s="80"/>
      <c r="GZ365" s="80"/>
      <c r="HA365" s="80"/>
      <c r="HB365" s="80"/>
      <c r="HC365" s="80"/>
      <c r="HD365" s="80"/>
      <c r="HE365" s="80"/>
      <c r="HF365" s="80"/>
      <c r="HG365" s="80"/>
      <c r="HH365" s="80"/>
      <c r="HI365" s="80"/>
      <c r="HJ365" s="80"/>
      <c r="HK365" s="80"/>
      <c r="HL365" s="80"/>
      <c r="HM365" s="80"/>
      <c r="HN365" s="80"/>
      <c r="HO365" s="80"/>
      <c r="HP365" s="80"/>
      <c r="HQ365" s="80"/>
      <c r="HR365" s="80"/>
      <c r="HS365" s="80"/>
      <c r="HT365" s="80"/>
      <c r="HU365" s="80"/>
      <c r="HV365" s="80"/>
      <c r="HW365" s="80"/>
      <c r="HX365" s="80"/>
      <c r="HY365" s="80"/>
      <c r="HZ365" s="80"/>
      <c r="IA365" s="80"/>
      <c r="IB365" s="80"/>
      <c r="IC365" s="80"/>
      <c r="ID365" s="80"/>
      <c r="IE365" s="80"/>
      <c r="IF365" s="80"/>
      <c r="IG365" s="80"/>
      <c r="IH365" s="80"/>
      <c r="II365" s="80"/>
      <c r="IJ365" s="80"/>
      <c r="IK365" s="80"/>
      <c r="IL365" s="80"/>
      <c r="IM365" s="80"/>
      <c r="IN365" s="86"/>
    </row>
    <row r="366" spans="1:248" s="125" customFormat="1" ht="18" customHeight="1" x14ac:dyDescent="0.3">
      <c r="A366" s="44">
        <f>IF(C366&lt;&gt;" ",COUNTA(C$10:$C366)," ")</f>
        <v>330</v>
      </c>
      <c r="B366" s="44">
        <f>IF(C366&lt;&gt;" ",COUNTA($C$355:C366)," ")</f>
        <v>12</v>
      </c>
      <c r="C366" s="38" t="s">
        <v>183</v>
      </c>
      <c r="D366" s="45" t="s">
        <v>298</v>
      </c>
      <c r="E366" s="46" t="s">
        <v>194</v>
      </c>
      <c r="F366" s="46" t="s">
        <v>195</v>
      </c>
      <c r="G366" s="38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115"/>
      <c r="AW366" s="114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  <c r="FK366" s="80"/>
      <c r="FL366" s="80"/>
      <c r="FM366" s="80"/>
      <c r="FN366" s="80"/>
      <c r="FO366" s="80"/>
      <c r="FP366" s="80"/>
      <c r="FQ366" s="80"/>
      <c r="FR366" s="80"/>
      <c r="FS366" s="80"/>
      <c r="FT366" s="80"/>
      <c r="FU366" s="80"/>
      <c r="FV366" s="80"/>
      <c r="FW366" s="80"/>
      <c r="FX366" s="80"/>
      <c r="FY366" s="80"/>
      <c r="FZ366" s="80"/>
      <c r="GA366" s="80"/>
      <c r="GB366" s="80"/>
      <c r="GC366" s="80"/>
      <c r="GD366" s="80"/>
      <c r="GE366" s="80"/>
      <c r="GF366" s="80"/>
      <c r="GG366" s="80"/>
      <c r="GH366" s="80"/>
      <c r="GI366" s="80"/>
      <c r="GJ366" s="80"/>
      <c r="GK366" s="80"/>
      <c r="GL366" s="80"/>
      <c r="GM366" s="80"/>
      <c r="GN366" s="80"/>
      <c r="GO366" s="80"/>
      <c r="GP366" s="80"/>
      <c r="GQ366" s="80"/>
      <c r="GR366" s="80"/>
      <c r="GS366" s="80"/>
      <c r="GT366" s="80"/>
      <c r="GU366" s="80"/>
      <c r="GV366" s="80"/>
      <c r="GW366" s="80"/>
      <c r="GX366" s="80"/>
      <c r="GY366" s="80"/>
      <c r="GZ366" s="80"/>
      <c r="HA366" s="80"/>
      <c r="HB366" s="80"/>
      <c r="HC366" s="80"/>
      <c r="HD366" s="80"/>
      <c r="HE366" s="80"/>
      <c r="HF366" s="80"/>
      <c r="HG366" s="80"/>
      <c r="HH366" s="80"/>
      <c r="HI366" s="80"/>
      <c r="HJ366" s="80"/>
      <c r="HK366" s="80"/>
      <c r="HL366" s="80"/>
      <c r="HM366" s="80"/>
      <c r="HN366" s="80"/>
      <c r="HO366" s="80"/>
      <c r="HP366" s="80"/>
      <c r="HQ366" s="80"/>
      <c r="HR366" s="80"/>
      <c r="HS366" s="80"/>
      <c r="HT366" s="80"/>
      <c r="HU366" s="80"/>
      <c r="HV366" s="80"/>
      <c r="HW366" s="80"/>
      <c r="HX366" s="80"/>
      <c r="HY366" s="80"/>
      <c r="HZ366" s="80"/>
      <c r="IA366" s="80"/>
      <c r="IB366" s="80"/>
      <c r="IC366" s="80"/>
      <c r="ID366" s="80"/>
      <c r="IE366" s="80"/>
      <c r="IF366" s="80"/>
      <c r="IG366" s="80"/>
      <c r="IH366" s="80"/>
      <c r="II366" s="80"/>
      <c r="IJ366" s="80"/>
      <c r="IK366" s="80"/>
      <c r="IL366" s="80"/>
      <c r="IM366" s="80"/>
      <c r="IN366" s="86"/>
    </row>
    <row r="367" spans="1:248" s="125" customFormat="1" ht="18" customHeight="1" x14ac:dyDescent="0.3">
      <c r="A367" s="44">
        <f>IF(C367&lt;&gt;" ",COUNTA(C$10:$C367)," ")</f>
        <v>331</v>
      </c>
      <c r="B367" s="44">
        <f>IF(C367&lt;&gt;" ",COUNTA($C$355:C367)," ")</f>
        <v>13</v>
      </c>
      <c r="C367" s="38" t="s">
        <v>185</v>
      </c>
      <c r="D367" s="45" t="s">
        <v>271</v>
      </c>
      <c r="E367" s="46" t="s">
        <v>192</v>
      </c>
      <c r="F367" s="46"/>
      <c r="G367" s="38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115"/>
      <c r="AW367" s="114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  <c r="FK367" s="80"/>
      <c r="FL367" s="80"/>
      <c r="FM367" s="80"/>
      <c r="FN367" s="80"/>
      <c r="FO367" s="80"/>
      <c r="FP367" s="80"/>
      <c r="FQ367" s="80"/>
      <c r="FR367" s="80"/>
      <c r="FS367" s="80"/>
      <c r="FT367" s="80"/>
      <c r="FU367" s="80"/>
      <c r="FV367" s="80"/>
      <c r="FW367" s="80"/>
      <c r="FX367" s="80"/>
      <c r="FY367" s="80"/>
      <c r="FZ367" s="80"/>
      <c r="GA367" s="80"/>
      <c r="GB367" s="80"/>
      <c r="GC367" s="80"/>
      <c r="GD367" s="80"/>
      <c r="GE367" s="80"/>
      <c r="GF367" s="80"/>
      <c r="GG367" s="80"/>
      <c r="GH367" s="80"/>
      <c r="GI367" s="80"/>
      <c r="GJ367" s="80"/>
      <c r="GK367" s="80"/>
      <c r="GL367" s="80"/>
      <c r="GM367" s="80"/>
      <c r="GN367" s="80"/>
      <c r="GO367" s="80"/>
      <c r="GP367" s="80"/>
      <c r="GQ367" s="80"/>
      <c r="GR367" s="80"/>
      <c r="GS367" s="80"/>
      <c r="GT367" s="80"/>
      <c r="GU367" s="80"/>
      <c r="GV367" s="80"/>
      <c r="GW367" s="80"/>
      <c r="GX367" s="80"/>
      <c r="GY367" s="80"/>
      <c r="GZ367" s="80"/>
      <c r="HA367" s="80"/>
      <c r="HB367" s="80"/>
      <c r="HC367" s="80"/>
      <c r="HD367" s="80"/>
      <c r="HE367" s="80"/>
      <c r="HF367" s="80"/>
      <c r="HG367" s="80"/>
      <c r="HH367" s="80"/>
      <c r="HI367" s="80"/>
      <c r="HJ367" s="80"/>
      <c r="HK367" s="80"/>
      <c r="HL367" s="80"/>
      <c r="HM367" s="80"/>
      <c r="HN367" s="80"/>
      <c r="HO367" s="80"/>
      <c r="HP367" s="80"/>
      <c r="HQ367" s="80"/>
      <c r="HR367" s="80"/>
      <c r="HS367" s="80"/>
      <c r="HT367" s="80"/>
      <c r="HU367" s="80"/>
      <c r="HV367" s="80"/>
      <c r="HW367" s="80"/>
      <c r="HX367" s="80"/>
      <c r="HY367" s="80"/>
      <c r="HZ367" s="80"/>
      <c r="IA367" s="80"/>
      <c r="IB367" s="80"/>
      <c r="IC367" s="80"/>
      <c r="ID367" s="80"/>
      <c r="IE367" s="80"/>
      <c r="IF367" s="80"/>
      <c r="IG367" s="80"/>
      <c r="IH367" s="80"/>
      <c r="II367" s="80"/>
      <c r="IJ367" s="80"/>
      <c r="IK367" s="80"/>
      <c r="IL367" s="80"/>
      <c r="IM367" s="80"/>
      <c r="IN367" s="86"/>
    </row>
    <row r="368" spans="1:248" s="125" customFormat="1" ht="18" customHeight="1" x14ac:dyDescent="0.3">
      <c r="A368" s="44">
        <f>IF(C368&lt;&gt;" ",COUNTA(C$10:$C368)," ")</f>
        <v>332</v>
      </c>
      <c r="B368" s="44">
        <f>IF(C368&lt;&gt;" ",COUNTA($C$355:C368)," ")</f>
        <v>14</v>
      </c>
      <c r="C368" s="38" t="s">
        <v>186</v>
      </c>
      <c r="D368" s="45" t="s">
        <v>271</v>
      </c>
      <c r="E368" s="46" t="s">
        <v>192</v>
      </c>
      <c r="F368" s="46"/>
      <c r="G368" s="38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115"/>
      <c r="AW368" s="114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  <c r="FK368" s="80"/>
      <c r="FL368" s="80"/>
      <c r="FM368" s="80"/>
      <c r="FN368" s="80"/>
      <c r="FO368" s="80"/>
      <c r="FP368" s="80"/>
      <c r="FQ368" s="80"/>
      <c r="FR368" s="80"/>
      <c r="FS368" s="80"/>
      <c r="FT368" s="80"/>
      <c r="FU368" s="80"/>
      <c r="FV368" s="80"/>
      <c r="FW368" s="80"/>
      <c r="FX368" s="80"/>
      <c r="FY368" s="80"/>
      <c r="FZ368" s="80"/>
      <c r="GA368" s="80"/>
      <c r="GB368" s="80"/>
      <c r="GC368" s="80"/>
      <c r="GD368" s="80"/>
      <c r="GE368" s="80"/>
      <c r="GF368" s="80"/>
      <c r="GG368" s="80"/>
      <c r="GH368" s="80"/>
      <c r="GI368" s="80"/>
      <c r="GJ368" s="80"/>
      <c r="GK368" s="80"/>
      <c r="GL368" s="80"/>
      <c r="GM368" s="80"/>
      <c r="GN368" s="80"/>
      <c r="GO368" s="80"/>
      <c r="GP368" s="80"/>
      <c r="GQ368" s="80"/>
      <c r="GR368" s="80"/>
      <c r="GS368" s="80"/>
      <c r="GT368" s="80"/>
      <c r="GU368" s="80"/>
      <c r="GV368" s="80"/>
      <c r="GW368" s="80"/>
      <c r="GX368" s="80"/>
      <c r="GY368" s="80"/>
      <c r="GZ368" s="80"/>
      <c r="HA368" s="80"/>
      <c r="HB368" s="80"/>
      <c r="HC368" s="80"/>
      <c r="HD368" s="80"/>
      <c r="HE368" s="80"/>
      <c r="HF368" s="80"/>
      <c r="HG368" s="80"/>
      <c r="HH368" s="80"/>
      <c r="HI368" s="80"/>
      <c r="HJ368" s="80"/>
      <c r="HK368" s="80"/>
      <c r="HL368" s="80"/>
      <c r="HM368" s="80"/>
      <c r="HN368" s="80"/>
      <c r="HO368" s="80"/>
      <c r="HP368" s="80"/>
      <c r="HQ368" s="80"/>
      <c r="HR368" s="80"/>
      <c r="HS368" s="80"/>
      <c r="HT368" s="80"/>
      <c r="HU368" s="80"/>
      <c r="HV368" s="80"/>
      <c r="HW368" s="80"/>
      <c r="HX368" s="80"/>
      <c r="HY368" s="80"/>
      <c r="HZ368" s="80"/>
      <c r="IA368" s="80"/>
      <c r="IB368" s="80"/>
      <c r="IC368" s="80"/>
      <c r="ID368" s="80"/>
      <c r="IE368" s="80"/>
      <c r="IF368" s="80"/>
      <c r="IG368" s="80"/>
      <c r="IH368" s="80"/>
      <c r="II368" s="80"/>
      <c r="IJ368" s="80"/>
      <c r="IK368" s="80"/>
      <c r="IL368" s="80"/>
      <c r="IM368" s="80"/>
      <c r="IN368" s="86"/>
    </row>
    <row r="369" spans="1:248" s="90" customFormat="1" ht="18" customHeight="1" x14ac:dyDescent="0.3">
      <c r="A369" s="44">
        <f>IF(C369&lt;&gt;" ",COUNTA(C$10:$C369)," ")</f>
        <v>333</v>
      </c>
      <c r="B369" s="44">
        <f>IF(C369&lt;&gt;" ",COUNTA($C$355:C369)," ")</f>
        <v>15</v>
      </c>
      <c r="C369" s="38" t="s">
        <v>188</v>
      </c>
      <c r="D369" s="45" t="s">
        <v>271</v>
      </c>
      <c r="E369" s="46" t="s">
        <v>192</v>
      </c>
      <c r="F369" s="46"/>
      <c r="G369" s="38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115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4"/>
      <c r="CP369" s="114"/>
      <c r="CQ369" s="114"/>
      <c r="CR369" s="114"/>
      <c r="CS369" s="114"/>
      <c r="CT369" s="114"/>
      <c r="CU369" s="114"/>
      <c r="CV369" s="114"/>
      <c r="CW369" s="114"/>
      <c r="CX369" s="114"/>
      <c r="CY369" s="114"/>
      <c r="CZ369" s="114"/>
      <c r="DA369" s="114"/>
      <c r="DB369" s="114"/>
      <c r="DC369" s="114"/>
      <c r="DD369" s="114"/>
      <c r="DE369" s="114"/>
      <c r="DF369" s="114"/>
      <c r="DG369" s="114"/>
      <c r="DH369" s="114"/>
      <c r="DI369" s="114"/>
      <c r="DJ369" s="114"/>
      <c r="DK369" s="114"/>
      <c r="DL369" s="114"/>
      <c r="DM369" s="114"/>
      <c r="DN369" s="114"/>
      <c r="DO369" s="114"/>
      <c r="DP369" s="114"/>
      <c r="DQ369" s="114"/>
      <c r="DR369" s="114"/>
      <c r="DS369" s="114"/>
      <c r="DT369" s="114"/>
      <c r="DU369" s="114"/>
      <c r="DV369" s="114"/>
      <c r="DW369" s="114"/>
      <c r="DX369" s="114"/>
      <c r="DY369" s="114"/>
      <c r="DZ369" s="114"/>
      <c r="EA369" s="114"/>
      <c r="EB369" s="114"/>
      <c r="EC369" s="114"/>
      <c r="ED369" s="114"/>
      <c r="EE369" s="114"/>
      <c r="EF369" s="114"/>
      <c r="EG369" s="114"/>
      <c r="EH369" s="114"/>
      <c r="EI369" s="114"/>
      <c r="EJ369" s="114"/>
      <c r="EK369" s="114"/>
      <c r="EL369" s="114"/>
      <c r="EM369" s="114"/>
      <c r="EN369" s="114"/>
      <c r="EO369" s="114"/>
      <c r="EP369" s="114"/>
      <c r="EQ369" s="114"/>
      <c r="ER369" s="114"/>
      <c r="ES369" s="114"/>
      <c r="ET369" s="114"/>
      <c r="EU369" s="114"/>
      <c r="EV369" s="114"/>
      <c r="EW369" s="114"/>
      <c r="EX369" s="114"/>
      <c r="EY369" s="114"/>
      <c r="EZ369" s="114"/>
      <c r="FA369" s="114"/>
      <c r="FB369" s="114"/>
      <c r="FC369" s="114"/>
      <c r="FD369" s="114"/>
      <c r="FE369" s="114"/>
      <c r="FF369" s="114"/>
      <c r="FG369" s="114"/>
      <c r="FH369" s="114"/>
      <c r="FI369" s="114"/>
      <c r="FJ369" s="114"/>
      <c r="FK369" s="114"/>
      <c r="FL369" s="114"/>
      <c r="FM369" s="114"/>
      <c r="FN369" s="114"/>
      <c r="FO369" s="114"/>
      <c r="FP369" s="114"/>
      <c r="FQ369" s="114"/>
      <c r="FR369" s="114"/>
      <c r="FS369" s="114"/>
      <c r="FT369" s="114"/>
      <c r="FU369" s="114"/>
      <c r="FV369" s="114"/>
      <c r="FW369" s="114"/>
      <c r="FX369" s="114"/>
      <c r="FY369" s="114"/>
      <c r="FZ369" s="114"/>
      <c r="GA369" s="114"/>
      <c r="GB369" s="114"/>
      <c r="GC369" s="114"/>
      <c r="GD369" s="114"/>
      <c r="GE369" s="114"/>
      <c r="GF369" s="114"/>
      <c r="GG369" s="114"/>
      <c r="GH369" s="114"/>
      <c r="GI369" s="114"/>
      <c r="GJ369" s="114"/>
      <c r="GK369" s="114"/>
      <c r="GL369" s="114"/>
      <c r="GM369" s="114"/>
      <c r="GN369" s="114"/>
      <c r="GO369" s="114"/>
      <c r="GP369" s="114"/>
      <c r="GQ369" s="114"/>
      <c r="GR369" s="114"/>
      <c r="GS369" s="114"/>
      <c r="GT369" s="114"/>
      <c r="GU369" s="114"/>
      <c r="GV369" s="114"/>
      <c r="GW369" s="114"/>
      <c r="GX369" s="114"/>
      <c r="GY369" s="114"/>
      <c r="GZ369" s="114"/>
      <c r="HA369" s="114"/>
      <c r="HB369" s="114"/>
      <c r="HC369" s="114"/>
      <c r="HD369" s="114"/>
      <c r="HE369" s="114"/>
      <c r="HF369" s="114"/>
      <c r="HG369" s="114"/>
      <c r="HH369" s="114"/>
      <c r="HI369" s="114"/>
      <c r="HJ369" s="114"/>
      <c r="HK369" s="114"/>
      <c r="HL369" s="114"/>
      <c r="HM369" s="114"/>
      <c r="HN369" s="114"/>
      <c r="HO369" s="114"/>
      <c r="HP369" s="114"/>
      <c r="HQ369" s="114"/>
      <c r="HR369" s="114"/>
      <c r="HS369" s="114"/>
      <c r="HT369" s="114"/>
      <c r="HU369" s="114"/>
      <c r="HV369" s="114"/>
      <c r="HW369" s="114"/>
      <c r="HX369" s="114"/>
      <c r="HY369" s="114"/>
      <c r="HZ369" s="114"/>
      <c r="IA369" s="114"/>
      <c r="IB369" s="114"/>
      <c r="IC369" s="114"/>
      <c r="ID369" s="114"/>
      <c r="IE369" s="114"/>
      <c r="IF369" s="114"/>
      <c r="IG369" s="114"/>
      <c r="IH369" s="114"/>
      <c r="II369" s="114"/>
      <c r="IJ369" s="114"/>
      <c r="IK369" s="114"/>
      <c r="IL369" s="114"/>
      <c r="IM369" s="114"/>
      <c r="IN369" s="91"/>
    </row>
    <row r="370" spans="1:248" s="91" customFormat="1" ht="18" customHeight="1" x14ac:dyDescent="0.3">
      <c r="A370" s="44">
        <f>IF(C370&lt;&gt;" ",COUNTA(C$10:$C370)," ")</f>
        <v>334</v>
      </c>
      <c r="B370" s="44">
        <f>IF(C370&lt;&gt;" ",COUNTA($C$355:C370)," ")</f>
        <v>16</v>
      </c>
      <c r="C370" s="38" t="s">
        <v>187</v>
      </c>
      <c r="D370" s="45" t="s">
        <v>271</v>
      </c>
      <c r="E370" s="46" t="s">
        <v>192</v>
      </c>
      <c r="F370" s="46"/>
      <c r="G370" s="38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115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4"/>
      <c r="CP370" s="114"/>
      <c r="CQ370" s="114"/>
      <c r="CR370" s="114"/>
      <c r="CS370" s="114"/>
      <c r="CT370" s="114"/>
      <c r="CU370" s="114"/>
      <c r="CV370" s="114"/>
      <c r="CW370" s="114"/>
      <c r="CX370" s="114"/>
      <c r="CY370" s="114"/>
      <c r="CZ370" s="114"/>
      <c r="DA370" s="114"/>
      <c r="DB370" s="114"/>
      <c r="DC370" s="114"/>
      <c r="DD370" s="114"/>
      <c r="DE370" s="114"/>
      <c r="DF370" s="114"/>
      <c r="DG370" s="114"/>
      <c r="DH370" s="114"/>
      <c r="DI370" s="114"/>
      <c r="DJ370" s="114"/>
      <c r="DK370" s="114"/>
      <c r="DL370" s="114"/>
      <c r="DM370" s="114"/>
      <c r="DN370" s="114"/>
      <c r="DO370" s="114"/>
      <c r="DP370" s="114"/>
      <c r="DQ370" s="114"/>
      <c r="DR370" s="114"/>
      <c r="DS370" s="114"/>
      <c r="DT370" s="114"/>
      <c r="DU370" s="114"/>
      <c r="DV370" s="114"/>
      <c r="DW370" s="114"/>
      <c r="DX370" s="114"/>
      <c r="DY370" s="114"/>
      <c r="DZ370" s="114"/>
      <c r="EA370" s="114"/>
      <c r="EB370" s="114"/>
      <c r="EC370" s="114"/>
      <c r="ED370" s="114"/>
      <c r="EE370" s="114"/>
      <c r="EF370" s="114"/>
      <c r="EG370" s="114"/>
      <c r="EH370" s="114"/>
      <c r="EI370" s="114"/>
      <c r="EJ370" s="114"/>
      <c r="EK370" s="114"/>
      <c r="EL370" s="114"/>
      <c r="EM370" s="114"/>
      <c r="EN370" s="114"/>
      <c r="EO370" s="114"/>
      <c r="EP370" s="114"/>
      <c r="EQ370" s="114"/>
      <c r="ER370" s="114"/>
      <c r="ES370" s="114"/>
      <c r="ET370" s="114"/>
      <c r="EU370" s="114"/>
      <c r="EV370" s="114"/>
      <c r="EW370" s="114"/>
      <c r="EX370" s="114"/>
      <c r="EY370" s="114"/>
      <c r="EZ370" s="114"/>
      <c r="FA370" s="114"/>
      <c r="FB370" s="114"/>
      <c r="FC370" s="114"/>
      <c r="FD370" s="114"/>
      <c r="FE370" s="114"/>
      <c r="FF370" s="114"/>
      <c r="FG370" s="114"/>
      <c r="FH370" s="114"/>
      <c r="FI370" s="114"/>
      <c r="FJ370" s="114"/>
      <c r="FK370" s="114"/>
      <c r="FL370" s="114"/>
      <c r="FM370" s="114"/>
      <c r="FN370" s="114"/>
      <c r="FO370" s="114"/>
      <c r="FP370" s="114"/>
      <c r="FQ370" s="114"/>
      <c r="FR370" s="114"/>
      <c r="FS370" s="114"/>
      <c r="FT370" s="114"/>
      <c r="FU370" s="114"/>
      <c r="FV370" s="114"/>
      <c r="FW370" s="114"/>
      <c r="FX370" s="114"/>
      <c r="FY370" s="114"/>
      <c r="FZ370" s="114"/>
      <c r="GA370" s="114"/>
      <c r="GB370" s="114"/>
      <c r="GC370" s="114"/>
      <c r="GD370" s="114"/>
      <c r="GE370" s="114"/>
      <c r="GF370" s="114"/>
      <c r="GG370" s="114"/>
      <c r="GH370" s="114"/>
      <c r="GI370" s="114"/>
      <c r="GJ370" s="114"/>
      <c r="GK370" s="114"/>
      <c r="GL370" s="114"/>
      <c r="GM370" s="114"/>
      <c r="GN370" s="114"/>
      <c r="GO370" s="114"/>
      <c r="GP370" s="114"/>
      <c r="GQ370" s="114"/>
      <c r="GR370" s="114"/>
      <c r="GS370" s="114"/>
      <c r="GT370" s="114"/>
      <c r="GU370" s="114"/>
      <c r="GV370" s="114"/>
      <c r="GW370" s="114"/>
      <c r="GX370" s="114"/>
      <c r="GY370" s="114"/>
      <c r="GZ370" s="114"/>
      <c r="HA370" s="114"/>
      <c r="HB370" s="114"/>
      <c r="HC370" s="114"/>
      <c r="HD370" s="114"/>
      <c r="HE370" s="114"/>
      <c r="HF370" s="114"/>
      <c r="HG370" s="114"/>
      <c r="HH370" s="114"/>
      <c r="HI370" s="114"/>
      <c r="HJ370" s="114"/>
      <c r="HK370" s="114"/>
      <c r="HL370" s="114"/>
      <c r="HM370" s="114"/>
      <c r="HN370" s="114"/>
      <c r="HO370" s="114"/>
      <c r="HP370" s="114"/>
      <c r="HQ370" s="114"/>
      <c r="HR370" s="114"/>
      <c r="HS370" s="114"/>
      <c r="HT370" s="114"/>
      <c r="HU370" s="114"/>
      <c r="HV370" s="114"/>
      <c r="HW370" s="114"/>
      <c r="HX370" s="114"/>
      <c r="HY370" s="114"/>
      <c r="HZ370" s="114"/>
      <c r="IA370" s="114"/>
      <c r="IB370" s="114"/>
      <c r="IC370" s="114"/>
      <c r="ID370" s="114"/>
      <c r="IE370" s="114"/>
      <c r="IF370" s="114"/>
      <c r="IG370" s="114"/>
      <c r="IH370" s="114"/>
      <c r="II370" s="114"/>
      <c r="IJ370" s="114"/>
      <c r="IK370" s="114"/>
      <c r="IL370" s="114"/>
      <c r="IM370" s="114"/>
      <c r="IN370" s="90"/>
    </row>
    <row r="371" spans="1:248" s="91" customFormat="1" ht="18" customHeight="1" x14ac:dyDescent="0.3">
      <c r="A371" s="44">
        <f>IF(C371&lt;&gt;" ",COUNTA(C$10:$C371)," ")</f>
        <v>335</v>
      </c>
      <c r="B371" s="44">
        <f>IF(C371&lt;&gt;" ",COUNTA($C$355:C371)," ")</f>
        <v>17</v>
      </c>
      <c r="C371" s="38" t="s">
        <v>189</v>
      </c>
      <c r="D371" s="45" t="s">
        <v>271</v>
      </c>
      <c r="E371" s="46" t="s">
        <v>192</v>
      </c>
      <c r="F371" s="46"/>
      <c r="G371" s="38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115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4"/>
      <c r="CP371" s="114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4"/>
      <c r="DE371" s="114"/>
      <c r="DF371" s="114"/>
      <c r="DG371" s="114"/>
      <c r="DH371" s="114"/>
      <c r="DI371" s="114"/>
      <c r="DJ371" s="114"/>
      <c r="DK371" s="114"/>
      <c r="DL371" s="114"/>
      <c r="DM371" s="114"/>
      <c r="DN371" s="114"/>
      <c r="DO371" s="114"/>
      <c r="DP371" s="114"/>
      <c r="DQ371" s="114"/>
      <c r="DR371" s="114"/>
      <c r="DS371" s="114"/>
      <c r="DT371" s="114"/>
      <c r="DU371" s="114"/>
      <c r="DV371" s="114"/>
      <c r="DW371" s="114"/>
      <c r="DX371" s="114"/>
      <c r="DY371" s="114"/>
      <c r="DZ371" s="114"/>
      <c r="EA371" s="114"/>
      <c r="EB371" s="114"/>
      <c r="EC371" s="114"/>
      <c r="ED371" s="114"/>
      <c r="EE371" s="114"/>
      <c r="EF371" s="114"/>
      <c r="EG371" s="114"/>
      <c r="EH371" s="114"/>
      <c r="EI371" s="114"/>
      <c r="EJ371" s="114"/>
      <c r="EK371" s="114"/>
      <c r="EL371" s="114"/>
      <c r="EM371" s="114"/>
      <c r="EN371" s="114"/>
      <c r="EO371" s="114"/>
      <c r="EP371" s="114"/>
      <c r="EQ371" s="114"/>
      <c r="ER371" s="114"/>
      <c r="ES371" s="114"/>
      <c r="ET371" s="114"/>
      <c r="EU371" s="114"/>
      <c r="EV371" s="114"/>
      <c r="EW371" s="114"/>
      <c r="EX371" s="114"/>
      <c r="EY371" s="114"/>
      <c r="EZ371" s="114"/>
      <c r="FA371" s="114"/>
      <c r="FB371" s="114"/>
      <c r="FC371" s="114"/>
      <c r="FD371" s="114"/>
      <c r="FE371" s="114"/>
      <c r="FF371" s="114"/>
      <c r="FG371" s="114"/>
      <c r="FH371" s="114"/>
      <c r="FI371" s="114"/>
      <c r="FJ371" s="114"/>
      <c r="FK371" s="114"/>
      <c r="FL371" s="114"/>
      <c r="FM371" s="114"/>
      <c r="FN371" s="114"/>
      <c r="FO371" s="114"/>
      <c r="FP371" s="114"/>
      <c r="FQ371" s="114"/>
      <c r="FR371" s="114"/>
      <c r="FS371" s="114"/>
      <c r="FT371" s="114"/>
      <c r="FU371" s="114"/>
      <c r="FV371" s="114"/>
      <c r="FW371" s="114"/>
      <c r="FX371" s="114"/>
      <c r="FY371" s="114"/>
      <c r="FZ371" s="114"/>
      <c r="GA371" s="114"/>
      <c r="GB371" s="114"/>
      <c r="GC371" s="114"/>
      <c r="GD371" s="114"/>
      <c r="GE371" s="114"/>
      <c r="GF371" s="114"/>
      <c r="GG371" s="114"/>
      <c r="GH371" s="114"/>
      <c r="GI371" s="114"/>
      <c r="GJ371" s="114"/>
      <c r="GK371" s="114"/>
      <c r="GL371" s="114"/>
      <c r="GM371" s="114"/>
      <c r="GN371" s="114"/>
      <c r="GO371" s="114"/>
      <c r="GP371" s="114"/>
      <c r="GQ371" s="114"/>
      <c r="GR371" s="114"/>
      <c r="GS371" s="114"/>
      <c r="GT371" s="114"/>
      <c r="GU371" s="114"/>
      <c r="GV371" s="114"/>
      <c r="GW371" s="114"/>
      <c r="GX371" s="114"/>
      <c r="GY371" s="114"/>
      <c r="GZ371" s="114"/>
      <c r="HA371" s="114"/>
      <c r="HB371" s="114"/>
      <c r="HC371" s="114"/>
      <c r="HD371" s="114"/>
      <c r="HE371" s="114"/>
      <c r="HF371" s="114"/>
      <c r="HG371" s="114"/>
      <c r="HH371" s="114"/>
      <c r="HI371" s="114"/>
      <c r="HJ371" s="114"/>
      <c r="HK371" s="114"/>
      <c r="HL371" s="114"/>
      <c r="HM371" s="114"/>
      <c r="HN371" s="114"/>
      <c r="HO371" s="114"/>
      <c r="HP371" s="114"/>
      <c r="HQ371" s="114"/>
      <c r="HR371" s="114"/>
      <c r="HS371" s="114"/>
      <c r="HT371" s="114"/>
      <c r="HU371" s="114"/>
      <c r="HV371" s="114"/>
      <c r="HW371" s="114"/>
      <c r="HX371" s="114"/>
      <c r="HY371" s="114"/>
      <c r="HZ371" s="114"/>
      <c r="IA371" s="114"/>
      <c r="IB371" s="114"/>
      <c r="IC371" s="114"/>
      <c r="ID371" s="114"/>
      <c r="IE371" s="114"/>
      <c r="IF371" s="114"/>
      <c r="IG371" s="114"/>
      <c r="IH371" s="114"/>
      <c r="II371" s="114"/>
      <c r="IJ371" s="114"/>
      <c r="IK371" s="114"/>
      <c r="IL371" s="114"/>
      <c r="IM371" s="114"/>
    </row>
    <row r="372" spans="1:248" s="41" customFormat="1" ht="18" customHeight="1" x14ac:dyDescent="0.25">
      <c r="A372" s="43" t="s">
        <v>424</v>
      </c>
      <c r="B372" s="43"/>
      <c r="C372" s="29"/>
      <c r="D372" s="29"/>
      <c r="E372" s="28"/>
      <c r="F372" s="30"/>
      <c r="G372" s="31">
        <f>(15/100)*13</f>
        <v>1.95</v>
      </c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57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</row>
    <row r="373" spans="1:248" s="41" customFormat="1" ht="18" customHeight="1" x14ac:dyDescent="0.25">
      <c r="A373" s="44">
        <f>IF(C373&lt;&gt;" ",COUNTA(C$10:$C373)," ")</f>
        <v>336</v>
      </c>
      <c r="B373" s="44">
        <f>IF(C373&lt;&gt;" ",COUNTA($C$373:C373)," ")</f>
        <v>1</v>
      </c>
      <c r="C373" s="38" t="s">
        <v>425</v>
      </c>
      <c r="D373" s="45"/>
      <c r="E373" s="46" t="s">
        <v>190</v>
      </c>
      <c r="F373" s="46" t="s">
        <v>191</v>
      </c>
      <c r="G373" s="38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48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</row>
    <row r="374" spans="1:248" s="41" customFormat="1" ht="18" customHeight="1" x14ac:dyDescent="0.25">
      <c r="A374" s="44">
        <f>IF(C374&lt;&gt;" ",COUNTA(C$10:$C374)," ")</f>
        <v>337</v>
      </c>
      <c r="B374" s="44">
        <f>IF(C374&lt;&gt;" ",COUNTA($C$373:C374)," ")</f>
        <v>2</v>
      </c>
      <c r="C374" s="38" t="s">
        <v>426</v>
      </c>
      <c r="D374" s="45"/>
      <c r="E374" s="46" t="s">
        <v>190</v>
      </c>
      <c r="F374" s="46" t="s">
        <v>195</v>
      </c>
      <c r="G374" s="38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48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</row>
    <row r="375" spans="1:248" s="79" customFormat="1" ht="18" customHeight="1" x14ac:dyDescent="0.3">
      <c r="A375" s="44">
        <f>IF(C375&lt;&gt;" ",COUNTA(C$10:$C375)," ")</f>
        <v>338</v>
      </c>
      <c r="B375" s="44">
        <f>IF(C375&lt;&gt;" ",COUNTA($C$373:C375)," ")</f>
        <v>3</v>
      </c>
      <c r="C375" s="38" t="s">
        <v>80</v>
      </c>
      <c r="D375" s="45" t="s">
        <v>269</v>
      </c>
      <c r="E375" s="46" t="s">
        <v>190</v>
      </c>
      <c r="F375" s="46" t="s">
        <v>195</v>
      </c>
      <c r="G375" s="38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10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1"/>
      <c r="HT375" s="91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</row>
    <row r="376" spans="1:248" s="79" customFormat="1" ht="18" customHeight="1" x14ac:dyDescent="0.3">
      <c r="A376" s="44">
        <f>IF(C376&lt;&gt;" ",COUNTA(C$10:$C376)," ")</f>
        <v>339</v>
      </c>
      <c r="B376" s="44">
        <f>IF(C376&lt;&gt;" ",COUNTA($C$373:C376)," ")</f>
        <v>4</v>
      </c>
      <c r="C376" s="38" t="s">
        <v>81</v>
      </c>
      <c r="D376" s="45" t="s">
        <v>270</v>
      </c>
      <c r="E376" s="46" t="s">
        <v>190</v>
      </c>
      <c r="F376" s="46" t="s">
        <v>191</v>
      </c>
      <c r="G376" s="38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78"/>
    </row>
    <row r="377" spans="1:248" s="79" customFormat="1" ht="18" customHeight="1" x14ac:dyDescent="0.3">
      <c r="A377" s="44">
        <f>IF(C377&lt;&gt;" ",COUNTA(C$10:$C377)," ")</f>
        <v>340</v>
      </c>
      <c r="B377" s="44">
        <f>IF(C377&lt;&gt;" ",COUNTA($C$373:C377)," ")</f>
        <v>5</v>
      </c>
      <c r="C377" s="38" t="s">
        <v>82</v>
      </c>
      <c r="D377" s="45" t="s">
        <v>270</v>
      </c>
      <c r="E377" s="46" t="s">
        <v>190</v>
      </c>
      <c r="F377" s="71" t="s">
        <v>191</v>
      </c>
      <c r="G377" s="38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78"/>
    </row>
    <row r="378" spans="1:248" s="79" customFormat="1" ht="18" customHeight="1" x14ac:dyDescent="0.3">
      <c r="A378" s="44">
        <f>IF(C378&lt;&gt;" ",COUNTA(C$10:$C378)," ")</f>
        <v>341</v>
      </c>
      <c r="B378" s="44">
        <f>IF(C378&lt;&gt;" ",COUNTA($C$373:C378)," ")</f>
        <v>6</v>
      </c>
      <c r="C378" s="38" t="s">
        <v>83</v>
      </c>
      <c r="D378" s="45" t="s">
        <v>270</v>
      </c>
      <c r="E378" s="46" t="s">
        <v>190</v>
      </c>
      <c r="F378" s="71" t="s">
        <v>191</v>
      </c>
      <c r="G378" s="38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10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</row>
    <row r="379" spans="1:248" s="79" customFormat="1" ht="18" customHeight="1" x14ac:dyDescent="0.3">
      <c r="A379" s="44">
        <f>IF(C379&lt;&gt;" ",COUNTA(C$10:$C379)," ")</f>
        <v>342</v>
      </c>
      <c r="B379" s="44">
        <f>IF(C379&lt;&gt;" ",COUNTA($C$373:C379)," ")</f>
        <v>7</v>
      </c>
      <c r="C379" s="38" t="s">
        <v>84</v>
      </c>
      <c r="D379" s="45" t="s">
        <v>270</v>
      </c>
      <c r="E379" s="46" t="s">
        <v>190</v>
      </c>
      <c r="F379" s="46" t="s">
        <v>195</v>
      </c>
      <c r="G379" s="38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87"/>
      <c r="AW379" s="86"/>
    </row>
    <row r="380" spans="1:248" s="79" customFormat="1" ht="18" customHeight="1" x14ac:dyDescent="0.3">
      <c r="A380" s="44">
        <f>IF(C380&lt;&gt;" ",COUNTA(C$10:$C380)," ")</f>
        <v>343</v>
      </c>
      <c r="B380" s="44">
        <f>IF(C380&lt;&gt;" ",COUNTA($C$373:C380)," ")</f>
        <v>8</v>
      </c>
      <c r="C380" s="38" t="s">
        <v>85</v>
      </c>
      <c r="D380" s="45" t="s">
        <v>270</v>
      </c>
      <c r="E380" s="46" t="s">
        <v>190</v>
      </c>
      <c r="F380" s="46" t="s">
        <v>195</v>
      </c>
      <c r="G380" s="38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101"/>
      <c r="AW380" s="91"/>
    </row>
    <row r="381" spans="1:248" s="79" customFormat="1" ht="18" customHeight="1" x14ac:dyDescent="0.3">
      <c r="A381" s="44">
        <f>IF(C381&lt;&gt;" ",COUNTA(C$10:$C381)," ")</f>
        <v>344</v>
      </c>
      <c r="B381" s="44">
        <f>IF(C381&lt;&gt;" ",COUNTA($C$373:C381)," ")</f>
        <v>9</v>
      </c>
      <c r="C381" s="38" t="s">
        <v>90</v>
      </c>
      <c r="D381" s="45" t="s">
        <v>298</v>
      </c>
      <c r="E381" s="46" t="s">
        <v>194</v>
      </c>
      <c r="F381" s="46" t="s">
        <v>195</v>
      </c>
      <c r="G381" s="38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101"/>
      <c r="AW381" s="91"/>
    </row>
    <row r="382" spans="1:248" s="79" customFormat="1" ht="18" customHeight="1" x14ac:dyDescent="0.3">
      <c r="A382" s="44">
        <f>IF(C382&lt;&gt;" ",COUNTA(C$10:$C382)," ")</f>
        <v>345</v>
      </c>
      <c r="B382" s="44">
        <f>IF(C382&lt;&gt;" ",COUNTA($C$373:C382)," ")</f>
        <v>10</v>
      </c>
      <c r="C382" s="38" t="s">
        <v>88</v>
      </c>
      <c r="D382" s="45" t="s">
        <v>298</v>
      </c>
      <c r="E382" s="46" t="s">
        <v>194</v>
      </c>
      <c r="F382" s="46" t="s">
        <v>195</v>
      </c>
      <c r="G382" s="38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78"/>
    </row>
    <row r="383" spans="1:248" s="79" customFormat="1" ht="18" customHeight="1" x14ac:dyDescent="0.3">
      <c r="A383" s="44">
        <f>IF(C383&lt;&gt;" ",COUNTA(C$10:$C383)," ")</f>
        <v>346</v>
      </c>
      <c r="B383" s="44">
        <f>IF(C383&lt;&gt;" ",COUNTA($C$373:C383)," ")</f>
        <v>11</v>
      </c>
      <c r="C383" s="38" t="s">
        <v>89</v>
      </c>
      <c r="D383" s="45" t="s">
        <v>298</v>
      </c>
      <c r="E383" s="46" t="s">
        <v>194</v>
      </c>
      <c r="F383" s="46" t="s">
        <v>195</v>
      </c>
      <c r="G383" s="38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78"/>
    </row>
    <row r="384" spans="1:248" s="79" customFormat="1" ht="18" customHeight="1" x14ac:dyDescent="0.3">
      <c r="A384" s="44">
        <f>IF(C384&lt;&gt;" ",COUNTA(C$10:$C384)," ")</f>
        <v>347</v>
      </c>
      <c r="B384" s="44">
        <f>IF(C384&lt;&gt;" ",COUNTA($C$373:C384)," ")</f>
        <v>12</v>
      </c>
      <c r="C384" s="38" t="s">
        <v>87</v>
      </c>
      <c r="D384" s="45" t="s">
        <v>298</v>
      </c>
      <c r="E384" s="46" t="s">
        <v>194</v>
      </c>
      <c r="F384" s="46" t="s">
        <v>195</v>
      </c>
      <c r="G384" s="38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78"/>
    </row>
    <row r="385" spans="1:248" s="79" customFormat="1" ht="18" customHeight="1" x14ac:dyDescent="0.3">
      <c r="A385" s="44">
        <f>IF(C385&lt;&gt;" ",COUNTA(C$10:$C385)," ")</f>
        <v>348</v>
      </c>
      <c r="B385" s="44">
        <f>IF(C385&lt;&gt;" ",COUNTA($C$373:C385)," ")</f>
        <v>13</v>
      </c>
      <c r="C385" s="38" t="s">
        <v>86</v>
      </c>
      <c r="D385" s="45" t="s">
        <v>298</v>
      </c>
      <c r="E385" s="46" t="s">
        <v>194</v>
      </c>
      <c r="F385" s="46" t="s">
        <v>195</v>
      </c>
      <c r="G385" s="38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78"/>
    </row>
    <row r="386" spans="1:248" s="79" customFormat="1" ht="18" customHeight="1" x14ac:dyDescent="0.3">
      <c r="A386" s="44">
        <f>IF(C386&lt;&gt;" ",COUNTA(C$10:$C386)," ")</f>
        <v>349</v>
      </c>
      <c r="B386" s="44">
        <f>IF(C386&lt;&gt;" ",COUNTA($C$373:C386)," ")</f>
        <v>14</v>
      </c>
      <c r="C386" s="38" t="s">
        <v>91</v>
      </c>
      <c r="D386" s="45" t="s">
        <v>271</v>
      </c>
      <c r="E386" s="46" t="s">
        <v>192</v>
      </c>
      <c r="F386" s="46"/>
      <c r="G386" s="38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78"/>
    </row>
    <row r="387" spans="1:248" s="91" customFormat="1" ht="18" customHeight="1" x14ac:dyDescent="0.3">
      <c r="A387" s="44">
        <f>IF(C387&lt;&gt;" ",COUNTA(C$10:$C387)," ")</f>
        <v>350</v>
      </c>
      <c r="B387" s="44">
        <f>IF(C387&lt;&gt;" ",COUNTA($C$373:C387)," ")</f>
        <v>15</v>
      </c>
      <c r="C387" s="38" t="s">
        <v>92</v>
      </c>
      <c r="D387" s="45" t="s">
        <v>271</v>
      </c>
      <c r="E387" s="46" t="s">
        <v>192</v>
      </c>
      <c r="F387" s="46"/>
      <c r="G387" s="38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78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79"/>
      <c r="GF387" s="79"/>
      <c r="GG387" s="79"/>
      <c r="GH387" s="79"/>
      <c r="GI387" s="79"/>
      <c r="GJ387" s="79"/>
      <c r="GK387" s="79"/>
      <c r="GL387" s="79"/>
      <c r="GM387" s="79"/>
      <c r="GN387" s="79"/>
      <c r="GO387" s="79"/>
      <c r="GP387" s="79"/>
      <c r="GQ387" s="79"/>
      <c r="GR387" s="79"/>
      <c r="GS387" s="79"/>
      <c r="GT387" s="79"/>
      <c r="GU387" s="79"/>
      <c r="GV387" s="79"/>
      <c r="GW387" s="79"/>
      <c r="GX387" s="79"/>
      <c r="GY387" s="79"/>
      <c r="GZ387" s="79"/>
      <c r="HA387" s="79"/>
      <c r="HB387" s="79"/>
      <c r="HC387" s="79"/>
      <c r="HD387" s="79"/>
      <c r="HE387" s="79"/>
      <c r="HF387" s="79"/>
      <c r="HG387" s="79"/>
      <c r="HH387" s="79"/>
      <c r="HI387" s="79"/>
      <c r="HJ387" s="79"/>
      <c r="HK387" s="79"/>
      <c r="HL387" s="79"/>
      <c r="HM387" s="79"/>
      <c r="HN387" s="79"/>
      <c r="HO387" s="79"/>
      <c r="HP387" s="79"/>
      <c r="HQ387" s="79"/>
      <c r="HR387" s="79"/>
      <c r="HS387" s="79"/>
      <c r="HT387" s="79"/>
      <c r="HU387" s="79"/>
      <c r="HV387" s="79"/>
      <c r="HW387" s="79"/>
      <c r="HX387" s="79"/>
      <c r="HY387" s="79"/>
      <c r="HZ387" s="79"/>
      <c r="IA387" s="79"/>
      <c r="IB387" s="79"/>
      <c r="IC387" s="79"/>
      <c r="ID387" s="79"/>
      <c r="IE387" s="79"/>
      <c r="IF387" s="79"/>
      <c r="IG387" s="79"/>
      <c r="IH387" s="79"/>
      <c r="II387" s="79"/>
      <c r="IJ387" s="79"/>
      <c r="IK387" s="79"/>
      <c r="IL387" s="79"/>
      <c r="IM387" s="79"/>
    </row>
    <row r="388" spans="1:248" s="49" customFormat="1" ht="18" customHeight="1" x14ac:dyDescent="0.25">
      <c r="A388" s="44">
        <f>IF(C388&lt;&gt;" ",COUNTA(C$10:$C388)," ")</f>
        <v>351</v>
      </c>
      <c r="B388" s="44">
        <f>IF(C388&lt;&gt;" ",COUNTA($C$373:C388)," ")</f>
        <v>16</v>
      </c>
      <c r="C388" s="38" t="s">
        <v>427</v>
      </c>
      <c r="D388" s="45"/>
      <c r="E388" s="46" t="s">
        <v>192</v>
      </c>
      <c r="F388" s="46"/>
      <c r="G388" s="38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40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</row>
    <row r="389" spans="1:248" s="49" customFormat="1" ht="18" customHeight="1" x14ac:dyDescent="0.25">
      <c r="A389" s="44">
        <f>IF(C389&lt;&gt;" ",COUNTA(C$10:$C389)," ")</f>
        <v>352</v>
      </c>
      <c r="B389" s="44">
        <f>IF(C389&lt;&gt;" ",COUNTA($C$373:C389)," ")</f>
        <v>17</v>
      </c>
      <c r="C389" s="38" t="s">
        <v>428</v>
      </c>
      <c r="D389" s="45"/>
      <c r="E389" s="46" t="s">
        <v>192</v>
      </c>
      <c r="F389" s="46"/>
      <c r="G389" s="38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40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</row>
    <row r="390" spans="1:248" s="49" customFormat="1" ht="18" customHeight="1" x14ac:dyDescent="0.25">
      <c r="A390" s="44">
        <f>IF(C390&lt;&gt;" ",COUNTA(C$10:$C390)," ")</f>
        <v>353</v>
      </c>
      <c r="B390" s="44">
        <f>IF(C390&lt;&gt;" ",COUNTA($C$373:C390)," ")</f>
        <v>18</v>
      </c>
      <c r="C390" s="38" t="s">
        <v>429</v>
      </c>
      <c r="D390" s="45" t="s">
        <v>271</v>
      </c>
      <c r="E390" s="46" t="s">
        <v>192</v>
      </c>
      <c r="F390" s="46"/>
      <c r="G390" s="38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40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</row>
    <row r="391" spans="1:248" s="91" customFormat="1" ht="18" customHeight="1" x14ac:dyDescent="0.3">
      <c r="A391" s="44">
        <f>IF(C391&lt;&gt;" ",COUNTA(C$10:$C391)," ")</f>
        <v>354</v>
      </c>
      <c r="B391" s="44">
        <f>IF(C391&lt;&gt;" ",COUNTA($C$373:C391)," ")</f>
        <v>19</v>
      </c>
      <c r="C391" s="38" t="s">
        <v>93</v>
      </c>
      <c r="D391" s="45" t="s">
        <v>393</v>
      </c>
      <c r="E391" s="46" t="s">
        <v>196</v>
      </c>
      <c r="F391" s="46"/>
      <c r="G391" s="38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78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79"/>
      <c r="GF391" s="79"/>
      <c r="GG391" s="79"/>
      <c r="GH391" s="79"/>
      <c r="GI391" s="79"/>
      <c r="GJ391" s="79"/>
      <c r="GK391" s="79"/>
      <c r="GL391" s="79"/>
      <c r="GM391" s="79"/>
      <c r="GN391" s="79"/>
      <c r="GO391" s="79"/>
      <c r="GP391" s="79"/>
      <c r="GQ391" s="79"/>
      <c r="GR391" s="79"/>
      <c r="GS391" s="79"/>
      <c r="GT391" s="79"/>
      <c r="GU391" s="79"/>
      <c r="GV391" s="79"/>
      <c r="GW391" s="79"/>
      <c r="GX391" s="79"/>
      <c r="GY391" s="79"/>
      <c r="GZ391" s="79"/>
      <c r="HA391" s="79"/>
      <c r="HB391" s="79"/>
      <c r="HC391" s="79"/>
      <c r="HD391" s="79"/>
      <c r="HE391" s="79"/>
      <c r="HF391" s="79"/>
      <c r="HG391" s="79"/>
      <c r="HH391" s="79"/>
      <c r="HI391" s="79"/>
      <c r="HJ391" s="79"/>
      <c r="HK391" s="79"/>
      <c r="HL391" s="79"/>
      <c r="HM391" s="79"/>
      <c r="HN391" s="79"/>
      <c r="HO391" s="79"/>
      <c r="HP391" s="79"/>
      <c r="HQ391" s="79"/>
      <c r="HR391" s="79"/>
      <c r="HS391" s="79"/>
      <c r="HT391" s="79"/>
      <c r="HU391" s="79"/>
      <c r="HV391" s="79"/>
      <c r="HW391" s="79"/>
      <c r="HX391" s="79"/>
      <c r="HY391" s="79"/>
      <c r="HZ391" s="79"/>
      <c r="IA391" s="79"/>
      <c r="IB391" s="79"/>
      <c r="IC391" s="79"/>
      <c r="ID391" s="79"/>
      <c r="IE391" s="79"/>
      <c r="IF391" s="79"/>
      <c r="IG391" s="79"/>
      <c r="IH391" s="79"/>
      <c r="II391" s="79"/>
      <c r="IJ391" s="79"/>
      <c r="IK391" s="79"/>
      <c r="IL391" s="79"/>
      <c r="IM391" s="79"/>
    </row>
    <row r="392" spans="1:248" s="91" customFormat="1" ht="18" customHeight="1" x14ac:dyDescent="0.3">
      <c r="A392" s="44">
        <f>IF(C392&lt;&gt;" ",COUNTA(C$10:$C392)," ")</f>
        <v>355</v>
      </c>
      <c r="B392" s="44">
        <f>IF(C392&lt;&gt;" ",COUNTA($C$373:C392)," ")</f>
        <v>20</v>
      </c>
      <c r="C392" s="38" t="s">
        <v>94</v>
      </c>
      <c r="D392" s="45" t="s">
        <v>393</v>
      </c>
      <c r="E392" s="46" t="s">
        <v>196</v>
      </c>
      <c r="F392" s="46"/>
      <c r="G392" s="38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78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79"/>
      <c r="GF392" s="79"/>
      <c r="GG392" s="79"/>
      <c r="GH392" s="79"/>
      <c r="GI392" s="79"/>
      <c r="GJ392" s="79"/>
      <c r="GK392" s="79"/>
      <c r="GL392" s="79"/>
      <c r="GM392" s="79"/>
      <c r="GN392" s="79"/>
      <c r="GO392" s="79"/>
      <c r="GP392" s="79"/>
      <c r="GQ392" s="79"/>
      <c r="GR392" s="79"/>
      <c r="GS392" s="79"/>
      <c r="GT392" s="79"/>
      <c r="GU392" s="79"/>
      <c r="GV392" s="79"/>
      <c r="GW392" s="79"/>
      <c r="GX392" s="79"/>
      <c r="GY392" s="79"/>
      <c r="GZ392" s="79"/>
      <c r="HA392" s="79"/>
      <c r="HB392" s="79"/>
      <c r="HC392" s="79"/>
      <c r="HD392" s="79"/>
      <c r="HE392" s="79"/>
      <c r="HF392" s="79"/>
      <c r="HG392" s="79"/>
      <c r="HH392" s="79"/>
      <c r="HI392" s="79"/>
      <c r="HJ392" s="79"/>
      <c r="HK392" s="79"/>
      <c r="HL392" s="79"/>
      <c r="HM392" s="79"/>
      <c r="HN392" s="79"/>
      <c r="HO392" s="79"/>
      <c r="HP392" s="79"/>
      <c r="HQ392" s="79"/>
      <c r="HR392" s="79"/>
      <c r="HS392" s="79"/>
      <c r="HT392" s="79"/>
      <c r="HU392" s="79"/>
      <c r="HV392" s="79"/>
      <c r="HW392" s="79"/>
      <c r="HX392" s="79"/>
      <c r="HY392" s="79"/>
      <c r="HZ392" s="79"/>
      <c r="IA392" s="79"/>
      <c r="IB392" s="79"/>
      <c r="IC392" s="79"/>
      <c r="ID392" s="79"/>
      <c r="IE392" s="79"/>
      <c r="IF392" s="79"/>
      <c r="IG392" s="79"/>
      <c r="IH392" s="79"/>
      <c r="II392" s="79"/>
      <c r="IJ392" s="79"/>
      <c r="IK392" s="79"/>
      <c r="IL392" s="79"/>
      <c r="IM392" s="79"/>
    </row>
    <row r="393" spans="1:248" s="91" customFormat="1" ht="18" customHeight="1" x14ac:dyDescent="0.3">
      <c r="A393" s="44">
        <f>IF(C393&lt;&gt;" ",COUNTA(C$10:$C393)," ")</f>
        <v>356</v>
      </c>
      <c r="B393" s="44">
        <f>IF(C393&lt;&gt;" ",COUNTA($C$373:C393)," ")</f>
        <v>21</v>
      </c>
      <c r="C393" s="38" t="s">
        <v>95</v>
      </c>
      <c r="D393" s="45" t="s">
        <v>393</v>
      </c>
      <c r="E393" s="46" t="s">
        <v>196</v>
      </c>
      <c r="F393" s="46"/>
      <c r="G393" s="38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78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9"/>
      <c r="GS393" s="79"/>
      <c r="GT393" s="79"/>
      <c r="GU393" s="79"/>
      <c r="GV393" s="79"/>
      <c r="GW393" s="79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9"/>
      <c r="II393" s="79"/>
      <c r="IJ393" s="79"/>
      <c r="IK393" s="79"/>
      <c r="IL393" s="79"/>
      <c r="IM393" s="79"/>
    </row>
    <row r="394" spans="1:248" s="91" customFormat="1" ht="18" customHeight="1" x14ac:dyDescent="0.3">
      <c r="A394" s="44">
        <f>IF(C394&lt;&gt;" ",COUNTA(C$10:$C394)," ")</f>
        <v>357</v>
      </c>
      <c r="B394" s="44">
        <f>IF(C394&lt;&gt;" ",COUNTA($C$373:C394)," ")</f>
        <v>22</v>
      </c>
      <c r="C394" s="38" t="s">
        <v>96</v>
      </c>
      <c r="D394" s="45" t="s">
        <v>393</v>
      </c>
      <c r="E394" s="46" t="s">
        <v>196</v>
      </c>
      <c r="F394" s="46"/>
      <c r="G394" s="38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78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79"/>
      <c r="GF394" s="79"/>
      <c r="GG394" s="79"/>
      <c r="GH394" s="79"/>
      <c r="GI394" s="79"/>
      <c r="GJ394" s="79"/>
      <c r="GK394" s="79"/>
      <c r="GL394" s="79"/>
      <c r="GM394" s="79"/>
      <c r="GN394" s="79"/>
      <c r="GO394" s="79"/>
      <c r="GP394" s="79"/>
      <c r="GQ394" s="79"/>
      <c r="GR394" s="79"/>
      <c r="GS394" s="79"/>
      <c r="GT394" s="79"/>
      <c r="GU394" s="79"/>
      <c r="GV394" s="79"/>
      <c r="GW394" s="79"/>
      <c r="GX394" s="79"/>
      <c r="GY394" s="79"/>
      <c r="GZ394" s="79"/>
      <c r="HA394" s="79"/>
      <c r="HB394" s="79"/>
      <c r="HC394" s="79"/>
      <c r="HD394" s="79"/>
      <c r="HE394" s="79"/>
      <c r="HF394" s="79"/>
      <c r="HG394" s="79"/>
      <c r="HH394" s="79"/>
      <c r="HI394" s="79"/>
      <c r="HJ394" s="79"/>
      <c r="HK394" s="79"/>
      <c r="HL394" s="79"/>
      <c r="HM394" s="79"/>
      <c r="HN394" s="79"/>
      <c r="HO394" s="79"/>
      <c r="HP394" s="79"/>
      <c r="HQ394" s="79"/>
      <c r="HR394" s="79"/>
      <c r="HS394" s="79"/>
      <c r="HT394" s="79"/>
      <c r="HU394" s="79"/>
      <c r="HV394" s="79"/>
      <c r="HW394" s="79"/>
      <c r="HX394" s="79"/>
      <c r="HY394" s="79"/>
      <c r="HZ394" s="79"/>
      <c r="IA394" s="79"/>
      <c r="IB394" s="79"/>
      <c r="IC394" s="79"/>
      <c r="ID394" s="79"/>
      <c r="IE394" s="79"/>
      <c r="IF394" s="79"/>
      <c r="IG394" s="79"/>
      <c r="IH394" s="79"/>
      <c r="II394" s="79"/>
      <c r="IJ394" s="79"/>
      <c r="IK394" s="79"/>
      <c r="IL394" s="79"/>
      <c r="IM394" s="79"/>
    </row>
    <row r="395" spans="1:248" s="91" customFormat="1" ht="18" customHeight="1" x14ac:dyDescent="0.3">
      <c r="A395" s="44">
        <f>IF(C395&lt;&gt;" ",COUNTA(C$10:$C395)," ")</f>
        <v>358</v>
      </c>
      <c r="B395" s="44">
        <f>IF(C395&lt;&gt;" ",COUNTA($C$373:C395)," ")</f>
        <v>23</v>
      </c>
      <c r="C395" s="38" t="s">
        <v>97</v>
      </c>
      <c r="D395" s="45" t="s">
        <v>393</v>
      </c>
      <c r="E395" s="46" t="s">
        <v>196</v>
      </c>
      <c r="F395" s="46"/>
      <c r="G395" s="38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78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79"/>
      <c r="GF395" s="79"/>
      <c r="GG395" s="79"/>
      <c r="GH395" s="79"/>
      <c r="GI395" s="79"/>
      <c r="GJ395" s="79"/>
      <c r="GK395" s="79"/>
      <c r="GL395" s="79"/>
      <c r="GM395" s="79"/>
      <c r="GN395" s="79"/>
      <c r="GO395" s="79"/>
      <c r="GP395" s="79"/>
      <c r="GQ395" s="79"/>
      <c r="GR395" s="79"/>
      <c r="GS395" s="79"/>
      <c r="GT395" s="79"/>
      <c r="GU395" s="79"/>
      <c r="GV395" s="79"/>
      <c r="GW395" s="79"/>
      <c r="GX395" s="79"/>
      <c r="GY395" s="79"/>
      <c r="GZ395" s="79"/>
      <c r="HA395" s="79"/>
      <c r="HB395" s="79"/>
      <c r="HC395" s="79"/>
      <c r="HD395" s="79"/>
      <c r="HE395" s="79"/>
      <c r="HF395" s="79"/>
      <c r="HG395" s="79"/>
      <c r="HH395" s="79"/>
      <c r="HI395" s="79"/>
      <c r="HJ395" s="79"/>
      <c r="HK395" s="79"/>
      <c r="HL395" s="79"/>
      <c r="HM395" s="79"/>
      <c r="HN395" s="79"/>
      <c r="HO395" s="79"/>
      <c r="HP395" s="79"/>
      <c r="HQ395" s="79"/>
      <c r="HR395" s="79"/>
      <c r="HS395" s="79"/>
      <c r="HT395" s="79"/>
      <c r="HU395" s="79"/>
      <c r="HV395" s="79"/>
      <c r="HW395" s="79"/>
      <c r="HX395" s="79"/>
      <c r="HY395" s="79"/>
      <c r="HZ395" s="79"/>
      <c r="IA395" s="79"/>
      <c r="IB395" s="79"/>
      <c r="IC395" s="79"/>
      <c r="ID395" s="79"/>
      <c r="IE395" s="79"/>
      <c r="IF395" s="79"/>
      <c r="IG395" s="79"/>
      <c r="IH395" s="79"/>
      <c r="II395" s="79"/>
      <c r="IJ395" s="79"/>
      <c r="IK395" s="79"/>
      <c r="IL395" s="79"/>
      <c r="IM395" s="79"/>
    </row>
    <row r="396" spans="1:248" s="91" customFormat="1" ht="18" customHeight="1" x14ac:dyDescent="0.3">
      <c r="A396" s="44">
        <f>IF(C396&lt;&gt;" ",COUNTA(C$10:$C396)," ")</f>
        <v>359</v>
      </c>
      <c r="B396" s="44">
        <f>IF(C396&lt;&gt;" ",COUNTA($C$373:C396)," ")</f>
        <v>24</v>
      </c>
      <c r="C396" s="38" t="s">
        <v>98</v>
      </c>
      <c r="D396" s="45" t="s">
        <v>393</v>
      </c>
      <c r="E396" s="46" t="s">
        <v>196</v>
      </c>
      <c r="F396" s="46"/>
      <c r="G396" s="38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78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79"/>
      <c r="GF396" s="79"/>
      <c r="GG396" s="79"/>
      <c r="GH396" s="79"/>
      <c r="GI396" s="79"/>
      <c r="GJ396" s="79"/>
      <c r="GK396" s="79"/>
      <c r="GL396" s="79"/>
      <c r="GM396" s="79"/>
      <c r="GN396" s="79"/>
      <c r="GO396" s="79"/>
      <c r="GP396" s="79"/>
      <c r="GQ396" s="79"/>
      <c r="GR396" s="79"/>
      <c r="GS396" s="79"/>
      <c r="GT396" s="79"/>
      <c r="GU396" s="79"/>
      <c r="GV396" s="79"/>
      <c r="GW396" s="79"/>
      <c r="GX396" s="79"/>
      <c r="GY396" s="79"/>
      <c r="GZ396" s="79"/>
      <c r="HA396" s="79"/>
      <c r="HB396" s="79"/>
      <c r="HC396" s="79"/>
      <c r="HD396" s="79"/>
      <c r="HE396" s="79"/>
      <c r="HF396" s="79"/>
      <c r="HG396" s="79"/>
      <c r="HH396" s="79"/>
      <c r="HI396" s="79"/>
      <c r="HJ396" s="79"/>
      <c r="HK396" s="79"/>
      <c r="HL396" s="79"/>
      <c r="HM396" s="79"/>
      <c r="HN396" s="79"/>
      <c r="HO396" s="79"/>
      <c r="HP396" s="79"/>
      <c r="HQ396" s="79"/>
      <c r="HR396" s="79"/>
      <c r="HS396" s="79"/>
      <c r="HT396" s="79"/>
      <c r="HU396" s="79"/>
      <c r="HV396" s="79"/>
      <c r="HW396" s="79"/>
      <c r="HX396" s="79"/>
      <c r="HY396" s="79"/>
      <c r="HZ396" s="79"/>
      <c r="IA396" s="79"/>
      <c r="IB396" s="79"/>
      <c r="IC396" s="79"/>
      <c r="ID396" s="79"/>
      <c r="IE396" s="79"/>
      <c r="IF396" s="79"/>
      <c r="IG396" s="79"/>
      <c r="IH396" s="79"/>
      <c r="II396" s="79"/>
      <c r="IJ396" s="79"/>
      <c r="IK396" s="79"/>
      <c r="IL396" s="79"/>
      <c r="IM396" s="79"/>
    </row>
    <row r="397" spans="1:248" s="91" customFormat="1" ht="18" customHeight="1" x14ac:dyDescent="0.3">
      <c r="A397" s="44">
        <f>IF(C397&lt;&gt;" ",COUNTA(C$10:$C397)," ")</f>
        <v>360</v>
      </c>
      <c r="B397" s="44">
        <f>IF(C397&lt;&gt;" ",COUNTA($C$373:C397)," ")</f>
        <v>25</v>
      </c>
      <c r="C397" s="38" t="s">
        <v>99</v>
      </c>
      <c r="D397" s="45" t="s">
        <v>393</v>
      </c>
      <c r="E397" s="46" t="s">
        <v>196</v>
      </c>
      <c r="F397" s="46"/>
      <c r="G397" s="38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78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79"/>
      <c r="GF397" s="79"/>
      <c r="GG397" s="79"/>
      <c r="GH397" s="79"/>
      <c r="GI397" s="79"/>
      <c r="GJ397" s="79"/>
      <c r="GK397" s="79"/>
      <c r="GL397" s="79"/>
      <c r="GM397" s="79"/>
      <c r="GN397" s="79"/>
      <c r="GO397" s="79"/>
      <c r="GP397" s="79"/>
      <c r="GQ397" s="79"/>
      <c r="GR397" s="79"/>
      <c r="GS397" s="79"/>
      <c r="GT397" s="79"/>
      <c r="GU397" s="79"/>
      <c r="GV397" s="79"/>
      <c r="GW397" s="79"/>
      <c r="GX397" s="79"/>
      <c r="GY397" s="79"/>
      <c r="GZ397" s="79"/>
      <c r="HA397" s="79"/>
      <c r="HB397" s="79"/>
      <c r="HC397" s="79"/>
      <c r="HD397" s="79"/>
      <c r="HE397" s="79"/>
      <c r="HF397" s="79"/>
      <c r="HG397" s="79"/>
      <c r="HH397" s="79"/>
      <c r="HI397" s="79"/>
      <c r="HJ397" s="79"/>
      <c r="HK397" s="79"/>
      <c r="HL397" s="79"/>
      <c r="HM397" s="79"/>
      <c r="HN397" s="79"/>
      <c r="HO397" s="79"/>
      <c r="HP397" s="79"/>
      <c r="HQ397" s="79"/>
      <c r="HR397" s="79"/>
      <c r="HS397" s="79"/>
      <c r="HT397" s="79"/>
      <c r="HU397" s="79"/>
      <c r="HV397" s="79"/>
      <c r="HW397" s="79"/>
      <c r="HX397" s="79"/>
      <c r="HY397" s="79"/>
      <c r="HZ397" s="79"/>
      <c r="IA397" s="79"/>
      <c r="IB397" s="79"/>
      <c r="IC397" s="79"/>
      <c r="ID397" s="79"/>
      <c r="IE397" s="79"/>
      <c r="IF397" s="79"/>
      <c r="IG397" s="79"/>
      <c r="IH397" s="79"/>
      <c r="II397" s="79"/>
      <c r="IJ397" s="79"/>
      <c r="IK397" s="79"/>
      <c r="IL397" s="79"/>
      <c r="IM397" s="79"/>
    </row>
    <row r="398" spans="1:248" s="91" customFormat="1" ht="18" customHeight="1" x14ac:dyDescent="0.3">
      <c r="A398" s="44">
        <f>IF(C398&lt;&gt;" ",COUNTA(C$10:$C398)," ")</f>
        <v>361</v>
      </c>
      <c r="B398" s="44">
        <f>IF(C398&lt;&gt;" ",COUNTA($C$373:C398)," ")</f>
        <v>26</v>
      </c>
      <c r="C398" s="38" t="s">
        <v>100</v>
      </c>
      <c r="D398" s="45" t="s">
        <v>393</v>
      </c>
      <c r="E398" s="46" t="s">
        <v>196</v>
      </c>
      <c r="F398" s="46"/>
      <c r="G398" s="38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78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79"/>
      <c r="GF398" s="79"/>
      <c r="GG398" s="79"/>
      <c r="GH398" s="79"/>
      <c r="GI398" s="79"/>
      <c r="GJ398" s="79"/>
      <c r="GK398" s="79"/>
      <c r="GL398" s="79"/>
      <c r="GM398" s="79"/>
      <c r="GN398" s="79"/>
      <c r="GO398" s="79"/>
      <c r="GP398" s="79"/>
      <c r="GQ398" s="79"/>
      <c r="GR398" s="79"/>
      <c r="GS398" s="79"/>
      <c r="GT398" s="79"/>
      <c r="GU398" s="79"/>
      <c r="GV398" s="79"/>
      <c r="GW398" s="79"/>
      <c r="GX398" s="79"/>
      <c r="GY398" s="79"/>
      <c r="GZ398" s="79"/>
      <c r="HA398" s="79"/>
      <c r="HB398" s="79"/>
      <c r="HC398" s="79"/>
      <c r="HD398" s="79"/>
      <c r="HE398" s="79"/>
      <c r="HF398" s="79"/>
      <c r="HG398" s="79"/>
      <c r="HH398" s="79"/>
      <c r="HI398" s="79"/>
      <c r="HJ398" s="79"/>
      <c r="HK398" s="79"/>
      <c r="HL398" s="79"/>
      <c r="HM398" s="79"/>
      <c r="HN398" s="79"/>
      <c r="HO398" s="79"/>
      <c r="HP398" s="79"/>
      <c r="HQ398" s="79"/>
      <c r="HR398" s="79"/>
      <c r="HS398" s="79"/>
      <c r="HT398" s="79"/>
      <c r="HU398" s="79"/>
      <c r="HV398" s="79"/>
      <c r="HW398" s="79"/>
      <c r="HX398" s="79"/>
      <c r="HY398" s="79"/>
      <c r="HZ398" s="79"/>
      <c r="IA398" s="79"/>
      <c r="IB398" s="79"/>
      <c r="IC398" s="79"/>
      <c r="ID398" s="79"/>
      <c r="IE398" s="79"/>
      <c r="IF398" s="79"/>
      <c r="IG398" s="79"/>
      <c r="IH398" s="79"/>
      <c r="II398" s="79"/>
      <c r="IJ398" s="79"/>
      <c r="IK398" s="79"/>
      <c r="IL398" s="79"/>
      <c r="IM398" s="79"/>
    </row>
    <row r="399" spans="1:248" s="91" customFormat="1" ht="18" customHeight="1" x14ac:dyDescent="0.3">
      <c r="A399" s="44">
        <f>IF(C399&lt;&gt;" ",COUNTA(C$10:$C399)," ")</f>
        <v>362</v>
      </c>
      <c r="B399" s="44">
        <f>IF(C399&lt;&gt;" ",COUNTA($C$373:C399)," ")</f>
        <v>27</v>
      </c>
      <c r="C399" s="38" t="s">
        <v>101</v>
      </c>
      <c r="D399" s="45"/>
      <c r="E399" s="88" t="s">
        <v>196</v>
      </c>
      <c r="F399" s="46"/>
      <c r="G399" s="38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78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79"/>
      <c r="GF399" s="79"/>
      <c r="GG399" s="79"/>
      <c r="GH399" s="79"/>
      <c r="GI399" s="79"/>
      <c r="GJ399" s="79"/>
      <c r="GK399" s="79"/>
      <c r="GL399" s="79"/>
      <c r="GM399" s="79"/>
      <c r="GN399" s="79"/>
      <c r="GO399" s="79"/>
      <c r="GP399" s="79"/>
      <c r="GQ399" s="79"/>
      <c r="GR399" s="79"/>
      <c r="GS399" s="79"/>
      <c r="GT399" s="79"/>
      <c r="GU399" s="79"/>
      <c r="GV399" s="79"/>
      <c r="GW399" s="79"/>
      <c r="GX399" s="79"/>
      <c r="GY399" s="79"/>
      <c r="GZ399" s="79"/>
      <c r="HA399" s="79"/>
      <c r="HB399" s="79"/>
      <c r="HC399" s="79"/>
      <c r="HD399" s="79"/>
      <c r="HE399" s="79"/>
      <c r="HF399" s="79"/>
      <c r="HG399" s="79"/>
      <c r="HH399" s="79"/>
      <c r="HI399" s="79"/>
      <c r="HJ399" s="79"/>
      <c r="HK399" s="79"/>
      <c r="HL399" s="79"/>
      <c r="HM399" s="79"/>
      <c r="HN399" s="79"/>
      <c r="HO399" s="79"/>
      <c r="HP399" s="79"/>
      <c r="HQ399" s="79"/>
      <c r="HR399" s="79"/>
      <c r="HS399" s="79"/>
      <c r="HT399" s="79"/>
      <c r="HU399" s="79"/>
      <c r="HV399" s="79"/>
      <c r="HW399" s="79"/>
      <c r="HX399" s="79"/>
      <c r="HY399" s="79"/>
      <c r="HZ399" s="79"/>
      <c r="IA399" s="79"/>
      <c r="IB399" s="79"/>
      <c r="IC399" s="79"/>
      <c r="ID399" s="79"/>
      <c r="IE399" s="79"/>
      <c r="IF399" s="79"/>
      <c r="IG399" s="79"/>
      <c r="IH399" s="79"/>
      <c r="II399" s="79"/>
      <c r="IJ399" s="79"/>
      <c r="IK399" s="79"/>
      <c r="IL399" s="79"/>
      <c r="IM399" s="79"/>
    </row>
    <row r="400" spans="1:248" s="24" customFormat="1" ht="18" customHeight="1" x14ac:dyDescent="0.25">
      <c r="A400" s="89" t="s">
        <v>430</v>
      </c>
      <c r="B400" s="75"/>
      <c r="C400" s="29"/>
      <c r="D400" s="29"/>
      <c r="E400" s="28"/>
      <c r="F400" s="30"/>
      <c r="G400" s="31">
        <f>(15/100)*17</f>
        <v>2.5499999999999998</v>
      </c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48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1"/>
    </row>
    <row r="401" spans="1:248" s="24" customFormat="1" ht="18" customHeight="1" x14ac:dyDescent="0.25">
      <c r="A401" s="44">
        <f>IF(C401&lt;&gt;" ",COUNTA(C$10:$C401)," ")</f>
        <v>363</v>
      </c>
      <c r="B401" s="44">
        <f>IF(C401&lt;&gt;" ",COUNTA($C401:C$401)," ")</f>
        <v>1</v>
      </c>
      <c r="C401" s="38" t="s">
        <v>431</v>
      </c>
      <c r="D401" s="45"/>
      <c r="E401" s="46" t="s">
        <v>190</v>
      </c>
      <c r="F401" s="46" t="s">
        <v>191</v>
      </c>
      <c r="G401" s="38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48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1"/>
    </row>
    <row r="402" spans="1:248" s="79" customFormat="1" ht="18" customHeight="1" x14ac:dyDescent="0.3">
      <c r="A402" s="44">
        <f>IF(C402&lt;&gt;" ",COUNTA(C$10:$C402)," ")</f>
        <v>364</v>
      </c>
      <c r="B402" s="44">
        <f>IF(C402&lt;&gt;" ",COUNTA($C$401:C402)," ")</f>
        <v>2</v>
      </c>
      <c r="C402" s="38" t="s">
        <v>102</v>
      </c>
      <c r="D402" s="45" t="s">
        <v>389</v>
      </c>
      <c r="E402" s="46" t="s">
        <v>190</v>
      </c>
      <c r="F402" s="46" t="s">
        <v>191</v>
      </c>
      <c r="G402" s="38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10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1"/>
      <c r="HT402" s="91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</row>
    <row r="403" spans="1:248" s="79" customFormat="1" ht="18" customHeight="1" x14ac:dyDescent="0.3">
      <c r="A403" s="44">
        <f>IF(C403&lt;&gt;" ",COUNTA(C$10:$C403)," ")</f>
        <v>365</v>
      </c>
      <c r="B403" s="44">
        <f>IF(C403&lt;&gt;" ",COUNTA($C$401:C403)," ")</f>
        <v>3</v>
      </c>
      <c r="C403" s="38" t="s">
        <v>103</v>
      </c>
      <c r="D403" s="45" t="s">
        <v>389</v>
      </c>
      <c r="E403" s="46" t="s">
        <v>190</v>
      </c>
      <c r="F403" s="46" t="s">
        <v>191</v>
      </c>
      <c r="G403" s="38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10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1"/>
      <c r="HT403" s="91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</row>
    <row r="404" spans="1:248" s="79" customFormat="1" ht="18" customHeight="1" x14ac:dyDescent="0.3">
      <c r="A404" s="44">
        <f>IF(C404&lt;&gt;" ",COUNTA(C$10:$C404)," ")</f>
        <v>366</v>
      </c>
      <c r="B404" s="44">
        <f>IF(C404&lt;&gt;" ",COUNTA($C$401:C404)," ")</f>
        <v>4</v>
      </c>
      <c r="C404" s="38" t="s">
        <v>105</v>
      </c>
      <c r="D404" s="45" t="s">
        <v>270</v>
      </c>
      <c r="E404" s="46" t="s">
        <v>190</v>
      </c>
      <c r="F404" s="71" t="s">
        <v>191</v>
      </c>
      <c r="G404" s="38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78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1"/>
      <c r="HT404" s="91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</row>
    <row r="405" spans="1:248" s="79" customFormat="1" ht="18" customHeight="1" x14ac:dyDescent="0.3">
      <c r="A405" s="44">
        <f>IF(C405&lt;&gt;" ",COUNTA(C$10:$C405)," ")</f>
        <v>367</v>
      </c>
      <c r="B405" s="44">
        <f>IF(C405&lt;&gt;" ",COUNTA($C$401:C405)," ")</f>
        <v>5</v>
      </c>
      <c r="C405" s="38" t="s">
        <v>104</v>
      </c>
      <c r="D405" s="45" t="s">
        <v>269</v>
      </c>
      <c r="E405" s="46" t="s">
        <v>190</v>
      </c>
      <c r="F405" s="46" t="s">
        <v>195</v>
      </c>
      <c r="G405" s="38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10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1"/>
      <c r="HT405" s="91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</row>
    <row r="406" spans="1:248" s="86" customFormat="1" ht="18" customHeight="1" x14ac:dyDescent="0.3">
      <c r="A406" s="44">
        <f>IF(C406&lt;&gt;" ",COUNTA(C$10:$C406)," ")</f>
        <v>368</v>
      </c>
      <c r="B406" s="44">
        <f>IF(C406&lt;&gt;" ",COUNTA($C$401:C406)," ")</f>
        <v>6</v>
      </c>
      <c r="C406" s="38" t="s">
        <v>106</v>
      </c>
      <c r="D406" s="45" t="s">
        <v>270</v>
      </c>
      <c r="E406" s="46" t="s">
        <v>190</v>
      </c>
      <c r="F406" s="46" t="s">
        <v>195</v>
      </c>
      <c r="G406" s="38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101"/>
      <c r="AW406" s="91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79"/>
      <c r="GF406" s="79"/>
      <c r="GG406" s="79"/>
      <c r="GH406" s="79"/>
      <c r="GI406" s="79"/>
      <c r="GJ406" s="79"/>
      <c r="GK406" s="79"/>
      <c r="GL406" s="79"/>
      <c r="GM406" s="79"/>
      <c r="GN406" s="79"/>
      <c r="GO406" s="79"/>
      <c r="GP406" s="79"/>
      <c r="GQ406" s="79"/>
      <c r="GR406" s="79"/>
      <c r="GS406" s="79"/>
      <c r="GT406" s="79"/>
      <c r="GU406" s="79"/>
      <c r="GV406" s="79"/>
      <c r="GW406" s="79"/>
      <c r="GX406" s="79"/>
      <c r="GY406" s="79"/>
      <c r="GZ406" s="79"/>
      <c r="HA406" s="79"/>
      <c r="HB406" s="79"/>
      <c r="HC406" s="79"/>
      <c r="HD406" s="79"/>
      <c r="HE406" s="79"/>
      <c r="HF406" s="79"/>
      <c r="HG406" s="79"/>
      <c r="HH406" s="79"/>
      <c r="HI406" s="79"/>
      <c r="HJ406" s="79"/>
      <c r="HK406" s="79"/>
      <c r="HL406" s="79"/>
      <c r="HM406" s="79"/>
      <c r="HN406" s="79"/>
      <c r="HO406" s="79"/>
      <c r="HP406" s="79"/>
      <c r="HQ406" s="79"/>
      <c r="HR406" s="79"/>
      <c r="HS406" s="79"/>
      <c r="HT406" s="79"/>
      <c r="HU406" s="79"/>
      <c r="HV406" s="79"/>
      <c r="HW406" s="79"/>
      <c r="HX406" s="79"/>
      <c r="HY406" s="79"/>
      <c r="HZ406" s="79"/>
      <c r="IA406" s="79"/>
      <c r="IB406" s="79"/>
      <c r="IC406" s="79"/>
      <c r="ID406" s="79"/>
      <c r="IE406" s="79"/>
      <c r="IF406" s="79"/>
      <c r="IG406" s="79"/>
      <c r="IH406" s="79"/>
      <c r="II406" s="79"/>
      <c r="IJ406" s="79"/>
      <c r="IK406" s="79"/>
      <c r="IL406" s="79"/>
      <c r="IM406" s="79"/>
      <c r="IN406" s="79"/>
    </row>
    <row r="407" spans="1:248" s="79" customFormat="1" ht="18" customHeight="1" x14ac:dyDescent="0.3">
      <c r="A407" s="44">
        <f>IF(C407&lt;&gt;" ",COUNTA(C$10:$C407)," ")</f>
        <v>369</v>
      </c>
      <c r="B407" s="44">
        <f>IF(C407&lt;&gt;" ",COUNTA($C$401:C407)," ")</f>
        <v>7</v>
      </c>
      <c r="C407" s="38" t="s">
        <v>107</v>
      </c>
      <c r="D407" s="45" t="s">
        <v>270</v>
      </c>
      <c r="E407" s="46" t="s">
        <v>190</v>
      </c>
      <c r="F407" s="46" t="s">
        <v>195</v>
      </c>
      <c r="G407" s="38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101"/>
      <c r="AW407" s="91"/>
      <c r="IN407" s="86"/>
    </row>
    <row r="408" spans="1:248" s="91" customFormat="1" ht="18" customHeight="1" x14ac:dyDescent="0.3">
      <c r="A408" s="44">
        <f>IF(C408&lt;&gt;" ",COUNTA(C$10:$C408)," ")</f>
        <v>370</v>
      </c>
      <c r="B408" s="44">
        <f>IF(C408&lt;&gt;" ",COUNTA($C$401:C408)," ")</f>
        <v>8</v>
      </c>
      <c r="C408" s="38" t="s">
        <v>108</v>
      </c>
      <c r="D408" s="45" t="s">
        <v>270</v>
      </c>
      <c r="E408" s="46" t="s">
        <v>190</v>
      </c>
      <c r="F408" s="46" t="s">
        <v>195</v>
      </c>
      <c r="G408" s="38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78"/>
      <c r="AW408" s="79"/>
    </row>
    <row r="409" spans="1:248" s="91" customFormat="1" ht="18" customHeight="1" x14ac:dyDescent="0.3">
      <c r="A409" s="44">
        <f>IF(C409&lt;&gt;" ",COUNTA(C$10:$C409)," ")</f>
        <v>371</v>
      </c>
      <c r="B409" s="44">
        <f>IF(C409&lt;&gt;" ",COUNTA($C$401:C409)," ")</f>
        <v>9</v>
      </c>
      <c r="C409" s="38" t="s">
        <v>109</v>
      </c>
      <c r="D409" s="45" t="s">
        <v>298</v>
      </c>
      <c r="E409" s="46" t="s">
        <v>194</v>
      </c>
      <c r="F409" s="46" t="s">
        <v>195</v>
      </c>
      <c r="G409" s="38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101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79"/>
      <c r="GF409" s="79"/>
      <c r="GG409" s="79"/>
      <c r="GH409" s="79"/>
      <c r="GI409" s="79"/>
      <c r="GJ409" s="79"/>
      <c r="GK409" s="79"/>
      <c r="GL409" s="79"/>
      <c r="GM409" s="79"/>
      <c r="GN409" s="79"/>
      <c r="GO409" s="79"/>
      <c r="GP409" s="79"/>
      <c r="GQ409" s="79"/>
      <c r="GR409" s="79"/>
      <c r="GS409" s="79"/>
      <c r="GT409" s="79"/>
      <c r="GU409" s="79"/>
      <c r="GV409" s="79"/>
      <c r="GW409" s="79"/>
      <c r="GX409" s="79"/>
      <c r="GY409" s="79"/>
      <c r="GZ409" s="79"/>
      <c r="HA409" s="79"/>
      <c r="HB409" s="79"/>
      <c r="HC409" s="79"/>
      <c r="HD409" s="79"/>
      <c r="HE409" s="79"/>
      <c r="HF409" s="79"/>
      <c r="HG409" s="79"/>
      <c r="HH409" s="79"/>
      <c r="HI409" s="79"/>
      <c r="HJ409" s="79"/>
      <c r="HK409" s="79"/>
      <c r="HL409" s="79"/>
      <c r="HM409" s="79"/>
      <c r="HN409" s="79"/>
      <c r="HO409" s="79"/>
      <c r="HP409" s="79"/>
      <c r="HQ409" s="79"/>
      <c r="HR409" s="79"/>
      <c r="HS409" s="79"/>
      <c r="HT409" s="79"/>
      <c r="HU409" s="79"/>
      <c r="HV409" s="79"/>
      <c r="HW409" s="79"/>
      <c r="HX409" s="79"/>
      <c r="HY409" s="79"/>
      <c r="HZ409" s="79"/>
      <c r="IA409" s="79"/>
      <c r="IB409" s="79"/>
      <c r="IC409" s="79"/>
      <c r="ID409" s="79"/>
      <c r="IE409" s="79"/>
      <c r="IF409" s="79"/>
      <c r="IG409" s="79"/>
      <c r="IH409" s="79"/>
      <c r="II409" s="79"/>
      <c r="IJ409" s="79"/>
      <c r="IK409" s="79"/>
      <c r="IL409" s="79"/>
      <c r="IM409" s="79"/>
    </row>
    <row r="410" spans="1:248" s="91" customFormat="1" ht="18" customHeight="1" x14ac:dyDescent="0.3">
      <c r="A410" s="44">
        <f>IF(C410&lt;&gt;" ",COUNTA(C$10:$C410)," ")</f>
        <v>372</v>
      </c>
      <c r="B410" s="44">
        <f>IF(C410&lt;&gt;" ",COUNTA($C$401:C410)," ")</f>
        <v>10</v>
      </c>
      <c r="C410" s="38" t="s">
        <v>110</v>
      </c>
      <c r="D410" s="45" t="s">
        <v>298</v>
      </c>
      <c r="E410" s="46" t="s">
        <v>194</v>
      </c>
      <c r="F410" s="46" t="s">
        <v>195</v>
      </c>
      <c r="G410" s="38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78"/>
      <c r="AW410" s="79"/>
    </row>
    <row r="411" spans="1:248" s="103" customFormat="1" ht="18" customHeight="1" x14ac:dyDescent="0.3">
      <c r="A411" s="44">
        <f>IF(C411&lt;&gt;" ",COUNTA(C$10:$C411)," ")</f>
        <v>373</v>
      </c>
      <c r="B411" s="44">
        <f>IF(C411&lt;&gt;" ",COUNTA($C$401:C411)," ")</f>
        <v>11</v>
      </c>
      <c r="C411" s="38" t="s">
        <v>111</v>
      </c>
      <c r="D411" s="45" t="s">
        <v>298</v>
      </c>
      <c r="E411" s="46" t="s">
        <v>194</v>
      </c>
      <c r="F411" s="46" t="s">
        <v>195</v>
      </c>
      <c r="G411" s="38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78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9"/>
      <c r="GS411" s="79"/>
      <c r="GT411" s="79"/>
      <c r="GU411" s="79"/>
      <c r="GV411" s="79"/>
      <c r="GW411" s="79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  <c r="IE411" s="79"/>
      <c r="IF411" s="79"/>
      <c r="IG411" s="79"/>
      <c r="IH411" s="79"/>
      <c r="II411" s="79"/>
      <c r="IJ411" s="79"/>
      <c r="IK411" s="79"/>
      <c r="IL411" s="79"/>
      <c r="IM411" s="79"/>
      <c r="IN411" s="91"/>
    </row>
    <row r="412" spans="1:248" s="103" customFormat="1" ht="18" customHeight="1" x14ac:dyDescent="0.3">
      <c r="A412" s="44">
        <f>IF(C412&lt;&gt;" ",COUNTA(C$10:$C412)," ")</f>
        <v>374</v>
      </c>
      <c r="B412" s="44">
        <f>IF(C412&lt;&gt;" ",COUNTA($C$401:C412)," ")</f>
        <v>12</v>
      </c>
      <c r="C412" s="38" t="s">
        <v>112</v>
      </c>
      <c r="D412" s="45" t="s">
        <v>298</v>
      </c>
      <c r="E412" s="46" t="s">
        <v>194</v>
      </c>
      <c r="F412" s="46" t="s">
        <v>195</v>
      </c>
      <c r="G412" s="38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78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9"/>
      <c r="GS412" s="79"/>
      <c r="GT412" s="79"/>
      <c r="GU412" s="79"/>
      <c r="GV412" s="79"/>
      <c r="GW412" s="79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  <c r="IE412" s="79"/>
      <c r="IF412" s="79"/>
      <c r="IG412" s="79"/>
      <c r="IH412" s="79"/>
      <c r="II412" s="79"/>
      <c r="IJ412" s="79"/>
      <c r="IK412" s="79"/>
      <c r="IL412" s="79"/>
      <c r="IM412" s="79"/>
    </row>
    <row r="413" spans="1:248" s="103" customFormat="1" ht="18" customHeight="1" x14ac:dyDescent="0.3">
      <c r="A413" s="44">
        <f>IF(C413&lt;&gt;" ",COUNTA(C$10:$C413)," ")</f>
        <v>375</v>
      </c>
      <c r="B413" s="44">
        <f>IF(C413&lt;&gt;" ",COUNTA($C$401:C413)," ")</f>
        <v>13</v>
      </c>
      <c r="C413" s="38" t="s">
        <v>113</v>
      </c>
      <c r="D413" s="45" t="s">
        <v>298</v>
      </c>
      <c r="E413" s="46" t="s">
        <v>194</v>
      </c>
      <c r="F413" s="46" t="s">
        <v>195</v>
      </c>
      <c r="G413" s="38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78"/>
      <c r="AW413" s="79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  <c r="FS413" s="86"/>
      <c r="FT413" s="86"/>
      <c r="FU413" s="86"/>
      <c r="FV413" s="86"/>
      <c r="FW413" s="86"/>
      <c r="FX413" s="86"/>
      <c r="FY413" s="86"/>
      <c r="FZ413" s="86"/>
      <c r="GA413" s="86"/>
      <c r="GB413" s="86"/>
      <c r="GC413" s="86"/>
      <c r="GD413" s="86"/>
      <c r="GE413" s="86"/>
      <c r="GF413" s="86"/>
      <c r="GG413" s="86"/>
      <c r="GH413" s="86"/>
      <c r="GI413" s="86"/>
      <c r="GJ413" s="86"/>
      <c r="GK413" s="86"/>
      <c r="GL413" s="86"/>
      <c r="GM413" s="86"/>
      <c r="GN413" s="86"/>
      <c r="GO413" s="86"/>
      <c r="GP413" s="86"/>
      <c r="GQ413" s="86"/>
      <c r="GR413" s="86"/>
      <c r="GS413" s="86"/>
      <c r="GT413" s="86"/>
      <c r="GU413" s="86"/>
      <c r="GV413" s="86"/>
      <c r="GW413" s="86"/>
      <c r="GX413" s="86"/>
      <c r="GY413" s="86"/>
      <c r="GZ413" s="86"/>
      <c r="HA413" s="86"/>
      <c r="HB413" s="86"/>
      <c r="HC413" s="86"/>
      <c r="HD413" s="86"/>
      <c r="HE413" s="86"/>
      <c r="HF413" s="86"/>
      <c r="HG413" s="86"/>
      <c r="HH413" s="86"/>
      <c r="HI413" s="86"/>
      <c r="HJ413" s="86"/>
      <c r="HK413" s="86"/>
      <c r="HL413" s="86"/>
      <c r="HM413" s="86"/>
      <c r="HN413" s="86"/>
      <c r="HO413" s="86"/>
      <c r="HP413" s="86"/>
      <c r="HQ413" s="86"/>
      <c r="HR413" s="86"/>
      <c r="HS413" s="86"/>
      <c r="HT413" s="86"/>
      <c r="HU413" s="86"/>
      <c r="HV413" s="86"/>
      <c r="HW413" s="86"/>
      <c r="HX413" s="86"/>
      <c r="HY413" s="86"/>
      <c r="HZ413" s="86"/>
      <c r="IA413" s="86"/>
      <c r="IB413" s="86"/>
      <c r="IC413" s="86"/>
      <c r="ID413" s="86"/>
      <c r="IE413" s="86"/>
      <c r="IF413" s="86"/>
      <c r="IG413" s="86"/>
      <c r="IH413" s="86"/>
      <c r="II413" s="86"/>
      <c r="IJ413" s="86"/>
      <c r="IK413" s="86"/>
      <c r="IL413" s="86"/>
      <c r="IM413" s="86"/>
    </row>
    <row r="414" spans="1:248" s="103" customFormat="1" ht="18" customHeight="1" x14ac:dyDescent="0.3">
      <c r="A414" s="44">
        <f>IF(C414&lt;&gt;" ",COUNTA(C$10:$C414)," ")</f>
        <v>376</v>
      </c>
      <c r="B414" s="44">
        <f>IF(C414&lt;&gt;" ",COUNTA($C$401:C414)," ")</f>
        <v>14</v>
      </c>
      <c r="C414" s="38" t="s">
        <v>114</v>
      </c>
      <c r="D414" s="45" t="s">
        <v>298</v>
      </c>
      <c r="E414" s="46" t="s">
        <v>194</v>
      </c>
      <c r="F414" s="46" t="s">
        <v>195</v>
      </c>
      <c r="G414" s="38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101"/>
      <c r="AW414" s="91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9"/>
      <c r="GS414" s="79"/>
      <c r="GT414" s="79"/>
      <c r="GU414" s="79"/>
      <c r="GV414" s="79"/>
      <c r="GW414" s="79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  <c r="IE414" s="79"/>
      <c r="IF414" s="79"/>
      <c r="IG414" s="79"/>
      <c r="IH414" s="79"/>
      <c r="II414" s="79"/>
      <c r="IJ414" s="79"/>
      <c r="IK414" s="79"/>
      <c r="IL414" s="79"/>
      <c r="IM414" s="79"/>
    </row>
    <row r="415" spans="1:248" s="55" customFormat="1" ht="18" customHeight="1" x14ac:dyDescent="0.3">
      <c r="A415" s="44">
        <f>IF(C415&lt;&gt;" ",COUNTA(C$10:$C415)," ")</f>
        <v>377</v>
      </c>
      <c r="B415" s="44">
        <f>IF(C415&lt;&gt;" ",COUNTA($C$401:C415)," ")</f>
        <v>15</v>
      </c>
      <c r="C415" s="38" t="s">
        <v>115</v>
      </c>
      <c r="D415" s="45" t="s">
        <v>298</v>
      </c>
      <c r="E415" s="46" t="s">
        <v>194</v>
      </c>
      <c r="F415" s="46" t="s">
        <v>195</v>
      </c>
      <c r="G415" s="38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78"/>
      <c r="AW415" s="79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123"/>
    </row>
    <row r="416" spans="1:248" s="49" customFormat="1" ht="18" customHeight="1" x14ac:dyDescent="0.25">
      <c r="A416" s="44">
        <f>IF(C416&lt;&gt;" ",COUNTA(C$10:$C416)," ")</f>
        <v>378</v>
      </c>
      <c r="B416" s="44">
        <f>IF(C416&lt;&gt;" ",COUNTA($C$401:C416)," ")</f>
        <v>16</v>
      </c>
      <c r="C416" s="38" t="s">
        <v>432</v>
      </c>
      <c r="D416" s="45"/>
      <c r="E416" s="46" t="s">
        <v>194</v>
      </c>
      <c r="F416" s="46" t="s">
        <v>195</v>
      </c>
      <c r="G416" s="38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40"/>
      <c r="AW416" s="41"/>
    </row>
    <row r="417" spans="1:248" s="103" customFormat="1" ht="18" customHeight="1" x14ac:dyDescent="0.3">
      <c r="A417" s="44">
        <f>IF(C417&lt;&gt;" ",COUNTA(C$10:$C417)," ")</f>
        <v>379</v>
      </c>
      <c r="B417" s="44">
        <f>IF(C417&lt;&gt;" ",COUNTA($C$401:C417)," ")</f>
        <v>17</v>
      </c>
      <c r="C417" s="38" t="s">
        <v>116</v>
      </c>
      <c r="D417" s="45" t="s">
        <v>298</v>
      </c>
      <c r="E417" s="46" t="s">
        <v>194</v>
      </c>
      <c r="F417" s="46"/>
      <c r="G417" s="38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101"/>
      <c r="AW417" s="91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9"/>
      <c r="GS417" s="79"/>
      <c r="GT417" s="79"/>
      <c r="GU417" s="79"/>
      <c r="GV417" s="79"/>
      <c r="GW417" s="79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  <c r="IE417" s="79"/>
      <c r="IF417" s="79"/>
      <c r="IG417" s="79"/>
      <c r="IH417" s="79"/>
      <c r="II417" s="79"/>
      <c r="IJ417" s="79"/>
      <c r="IK417" s="79"/>
      <c r="IL417" s="79"/>
      <c r="IM417" s="79"/>
    </row>
    <row r="418" spans="1:248" s="91" customFormat="1" ht="18" customHeight="1" x14ac:dyDescent="0.3">
      <c r="A418" s="44">
        <f>IF(C418&lt;&gt;" ",COUNTA(C$10:$C418)," ")</f>
        <v>380</v>
      </c>
      <c r="B418" s="44">
        <f>IF(C418&lt;&gt;" ",COUNTA($C$401:C418)," ")</f>
        <v>18</v>
      </c>
      <c r="C418" s="38" t="s">
        <v>117</v>
      </c>
      <c r="D418" s="45" t="s">
        <v>271</v>
      </c>
      <c r="E418" s="46" t="s">
        <v>192</v>
      </c>
      <c r="F418" s="46"/>
      <c r="G418" s="38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78"/>
      <c r="AW418" s="79"/>
    </row>
    <row r="419" spans="1:248" s="91" customFormat="1" ht="18" customHeight="1" x14ac:dyDescent="0.3">
      <c r="A419" s="44">
        <f>IF(C419&lt;&gt;" ",COUNTA(C$10:$C419)," ")</f>
        <v>381</v>
      </c>
      <c r="B419" s="44">
        <f>IF(C419&lt;&gt;" ",COUNTA($C$401:C419)," ")</f>
        <v>19</v>
      </c>
      <c r="C419" s="38" t="s">
        <v>118</v>
      </c>
      <c r="D419" s="45" t="s">
        <v>271</v>
      </c>
      <c r="E419" s="46" t="s">
        <v>192</v>
      </c>
      <c r="F419" s="46"/>
      <c r="G419" s="38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78"/>
      <c r="AW419" s="79"/>
    </row>
    <row r="420" spans="1:248" s="66" customFormat="1" ht="18" customHeight="1" x14ac:dyDescent="0.25">
      <c r="A420" s="44">
        <f>IF(C420&lt;&gt;" ",COUNTA(C$10:$C420)," ")</f>
        <v>382</v>
      </c>
      <c r="B420" s="44">
        <f>IF(C420&lt;&gt;" ",COUNTA($C$401:C420)," ")</f>
        <v>20</v>
      </c>
      <c r="C420" s="38" t="s">
        <v>433</v>
      </c>
      <c r="D420" s="45"/>
      <c r="E420" s="46" t="s">
        <v>192</v>
      </c>
      <c r="F420" s="65"/>
      <c r="G420" s="38"/>
    </row>
    <row r="421" spans="1:248" s="24" customFormat="1" ht="18" customHeight="1" x14ac:dyDescent="0.25">
      <c r="A421" s="43" t="s">
        <v>434</v>
      </c>
      <c r="B421" s="43"/>
      <c r="C421" s="28"/>
      <c r="D421" s="126"/>
      <c r="E421" s="28"/>
      <c r="F421" s="30"/>
      <c r="G421" s="43">
        <f>0.15*7</f>
        <v>1.05</v>
      </c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48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</row>
    <row r="422" spans="1:248" s="24" customFormat="1" ht="18" customHeight="1" x14ac:dyDescent="0.25">
      <c r="A422" s="44">
        <f>IF(C422&lt;&gt;" ",COUNTA(C$10:$C422)," ")</f>
        <v>383</v>
      </c>
      <c r="B422" s="44">
        <f>IF(C422&lt;&gt;" ",COUNTA($C$422:C422)," ")</f>
        <v>1</v>
      </c>
      <c r="C422" s="38" t="s">
        <v>435</v>
      </c>
      <c r="D422" s="45"/>
      <c r="E422" s="46" t="s">
        <v>190</v>
      </c>
      <c r="F422" s="46" t="s">
        <v>191</v>
      </c>
      <c r="G422" s="38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50"/>
    </row>
    <row r="423" spans="1:248" s="63" customFormat="1" ht="18" customHeight="1" x14ac:dyDescent="0.25">
      <c r="A423" s="44">
        <f>IF(C423&lt;&gt;" ",COUNTA(C$10:$C423)," ")</f>
        <v>384</v>
      </c>
      <c r="B423" s="44">
        <f>IF(C423&lt;&gt;" ",COUNTA($C$422:C423)," ")</f>
        <v>2</v>
      </c>
      <c r="C423" s="38" t="s">
        <v>436</v>
      </c>
      <c r="D423" s="45"/>
      <c r="E423" s="46" t="s">
        <v>190</v>
      </c>
      <c r="F423" s="71" t="s">
        <v>191</v>
      </c>
      <c r="G423" s="38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40"/>
      <c r="AW423" s="41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49"/>
    </row>
    <row r="424" spans="1:248" s="24" customFormat="1" ht="18" customHeight="1" x14ac:dyDescent="0.25">
      <c r="A424" s="44">
        <f>IF(C424&lt;&gt;" ",COUNTA(C$10:$C424)," ")</f>
        <v>385</v>
      </c>
      <c r="B424" s="44">
        <f>IF(C424&lt;&gt;" ",COUNTA($C$422:C424)," ")</f>
        <v>3</v>
      </c>
      <c r="C424" s="38" t="s">
        <v>437</v>
      </c>
      <c r="D424" s="45"/>
      <c r="E424" s="46" t="s">
        <v>194</v>
      </c>
      <c r="F424" s="46" t="s">
        <v>195</v>
      </c>
      <c r="G424" s="38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48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63"/>
    </row>
    <row r="425" spans="1:248" s="24" customFormat="1" ht="18" customHeight="1" x14ac:dyDescent="0.25">
      <c r="A425" s="44">
        <f>IF(C425&lt;&gt;" ",COUNTA(C$10:$C425)," ")</f>
        <v>386</v>
      </c>
      <c r="B425" s="44">
        <f>IF(C425&lt;&gt;" ",COUNTA($C$422:C425)," ")</f>
        <v>4</v>
      </c>
      <c r="C425" s="38" t="s">
        <v>438</v>
      </c>
      <c r="D425" s="45"/>
      <c r="E425" s="46" t="s">
        <v>194</v>
      </c>
      <c r="F425" s="46" t="s">
        <v>195</v>
      </c>
      <c r="G425" s="38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40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</row>
    <row r="426" spans="1:248" s="24" customFormat="1" ht="18" customHeight="1" x14ac:dyDescent="0.25">
      <c r="A426" s="44">
        <f>IF(C426&lt;&gt;" ",COUNTA(C$10:$C426)," ")</f>
        <v>387</v>
      </c>
      <c r="B426" s="44">
        <f>IF(C426&lt;&gt;" ",COUNTA($C$422:C426)," ")</f>
        <v>5</v>
      </c>
      <c r="C426" s="38" t="s">
        <v>439</v>
      </c>
      <c r="D426" s="45"/>
      <c r="E426" s="46" t="s">
        <v>194</v>
      </c>
      <c r="F426" s="46" t="s">
        <v>195</v>
      </c>
      <c r="G426" s="38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40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</row>
    <row r="427" spans="1:248" s="24" customFormat="1" ht="18" customHeight="1" x14ac:dyDescent="0.25">
      <c r="A427" s="44">
        <f>IF(C427&lt;&gt;" ",COUNTA(C$10:$C427)," ")</f>
        <v>388</v>
      </c>
      <c r="B427" s="44">
        <f>IF(C427&lt;&gt;" ",COUNTA($C$422:C427)," ")</f>
        <v>6</v>
      </c>
      <c r="C427" s="38" t="s">
        <v>440</v>
      </c>
      <c r="D427" s="45"/>
      <c r="E427" s="46" t="s">
        <v>194</v>
      </c>
      <c r="F427" s="46" t="s">
        <v>195</v>
      </c>
      <c r="G427" s="38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40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</row>
    <row r="428" spans="1:248" s="24" customFormat="1" ht="18" customHeight="1" x14ac:dyDescent="0.25">
      <c r="A428" s="44">
        <f>IF(C428&lt;&gt;" ",COUNTA(C$10:$C428)," ")</f>
        <v>389</v>
      </c>
      <c r="B428" s="44">
        <f>IF(C428&lt;&gt;" ",COUNTA($C$422:C428)," ")</f>
        <v>7</v>
      </c>
      <c r="C428" s="38" t="s">
        <v>441</v>
      </c>
      <c r="D428" s="45"/>
      <c r="E428" s="46" t="s">
        <v>194</v>
      </c>
      <c r="F428" s="46" t="s">
        <v>195</v>
      </c>
      <c r="G428" s="38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40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</row>
    <row r="429" spans="1:248" s="49" customFormat="1" ht="18" customHeight="1" x14ac:dyDescent="0.25">
      <c r="A429" s="43" t="s">
        <v>442</v>
      </c>
      <c r="B429" s="43"/>
      <c r="C429" s="29"/>
      <c r="D429" s="29"/>
      <c r="E429" s="28"/>
      <c r="F429" s="30"/>
      <c r="G429" s="31">
        <f>0.15*4</f>
        <v>0.6</v>
      </c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50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</row>
    <row r="430" spans="1:248" s="39" customFormat="1" ht="18" customHeight="1" x14ac:dyDescent="0.25">
      <c r="A430" s="44">
        <f>IF(C430&lt;&gt;" ",COUNTA(C$10:$C430)," ")</f>
        <v>390</v>
      </c>
      <c r="B430" s="44">
        <f>IF(C430&lt;&gt;" ",COUNTA($C$256:C256)," ")</f>
        <v>1</v>
      </c>
      <c r="C430" s="38" t="s">
        <v>443</v>
      </c>
      <c r="D430" s="45"/>
      <c r="E430" s="46" t="s">
        <v>190</v>
      </c>
      <c r="F430" s="46" t="s">
        <v>191</v>
      </c>
      <c r="G430" s="38"/>
      <c r="AV430" s="50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</row>
    <row r="431" spans="1:248" s="41" customFormat="1" ht="18" customHeight="1" x14ac:dyDescent="0.25">
      <c r="A431" s="44">
        <f>IF(C431&lt;&gt;" ",COUNTA(C$10:$C431)," ")</f>
        <v>391</v>
      </c>
      <c r="B431" s="44">
        <f>IF(C431&lt;&gt;" ",COUNTA($C$256:C257)," ")</f>
        <v>2</v>
      </c>
      <c r="C431" s="38" t="s">
        <v>444</v>
      </c>
      <c r="D431" s="45"/>
      <c r="E431" s="46" t="s">
        <v>190</v>
      </c>
      <c r="F431" s="71" t="s">
        <v>191</v>
      </c>
      <c r="G431" s="38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50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49"/>
    </row>
    <row r="432" spans="1:248" s="41" customFormat="1" ht="18" customHeight="1" x14ac:dyDescent="0.25">
      <c r="A432" s="44">
        <f>IF(C432&lt;&gt;" ",COUNTA(C$10:$C432)," ")</f>
        <v>392</v>
      </c>
      <c r="B432" s="44">
        <f>IF(C432&lt;&gt;" ",COUNTA($C$256:C258)," ")</f>
        <v>3</v>
      </c>
      <c r="C432" s="38" t="s">
        <v>445</v>
      </c>
      <c r="D432" s="45"/>
      <c r="E432" s="46" t="s">
        <v>190</v>
      </c>
      <c r="F432" s="71" t="s">
        <v>191</v>
      </c>
      <c r="G432" s="38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50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</row>
    <row r="433" spans="1:248" s="24" customFormat="1" ht="18" customHeight="1" x14ac:dyDescent="0.25">
      <c r="A433" s="44">
        <f>IF(C433&lt;&gt;" ",COUNTA(C$10:$C433)," ")</f>
        <v>393</v>
      </c>
      <c r="B433" s="44">
        <f>IF(C433&lt;&gt;" ",COUNTA($C$256:C259)," ")</f>
        <v>4</v>
      </c>
      <c r="C433" s="38" t="s">
        <v>446</v>
      </c>
      <c r="D433" s="45"/>
      <c r="E433" s="65" t="s">
        <v>194</v>
      </c>
      <c r="F433" s="46" t="s">
        <v>195</v>
      </c>
      <c r="G433" s="38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50"/>
      <c r="IN433" s="41"/>
    </row>
    <row r="434" spans="1:248" s="41" customFormat="1" ht="18" customHeight="1" x14ac:dyDescent="0.25">
      <c r="A434" s="43" t="s">
        <v>447</v>
      </c>
      <c r="B434" s="43"/>
      <c r="C434" s="29"/>
      <c r="D434" s="29"/>
      <c r="E434" s="28"/>
      <c r="F434" s="30"/>
      <c r="G434" s="31">
        <f>0.15*29</f>
        <v>4.3499999999999996</v>
      </c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50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</row>
    <row r="435" spans="1:248" s="47" customFormat="1" ht="18" customHeight="1" x14ac:dyDescent="0.25">
      <c r="A435" s="44">
        <f>IF(C435&lt;&gt;" ",COUNTA(C$10:$C436)," ")</f>
        <v>395</v>
      </c>
      <c r="B435" s="44">
        <f>IF(C435&lt;&gt;" ",COUNTA($C$436:C436)," ")</f>
        <v>1</v>
      </c>
      <c r="C435" s="38" t="s">
        <v>448</v>
      </c>
      <c r="D435" s="45"/>
      <c r="E435" s="46" t="s">
        <v>190</v>
      </c>
      <c r="F435" s="46" t="s">
        <v>191</v>
      </c>
      <c r="G435" s="38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50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64"/>
    </row>
    <row r="436" spans="1:248" s="64" customFormat="1" ht="18" customHeight="1" x14ac:dyDescent="0.25">
      <c r="A436" s="44">
        <f>IF(C436&lt;&gt;" ",COUNTA(C$10:$C436)," ")</f>
        <v>395</v>
      </c>
      <c r="B436" s="44">
        <f>IF(C436&lt;&gt;" ",COUNTA($C$436:C437)," ")</f>
        <v>2</v>
      </c>
      <c r="C436" s="38" t="s">
        <v>449</v>
      </c>
      <c r="D436" s="45"/>
      <c r="E436" s="46" t="s">
        <v>190</v>
      </c>
      <c r="F436" s="46" t="s">
        <v>195</v>
      </c>
      <c r="G436" s="38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60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1"/>
    </row>
    <row r="437" spans="1:248" s="47" customFormat="1" ht="18" customHeight="1" x14ac:dyDescent="0.25">
      <c r="A437" s="44">
        <f>IF(C437&lt;&gt;" ",COUNTA(C$10:$C437)," ")</f>
        <v>396</v>
      </c>
      <c r="B437" s="44">
        <f>IF(C437&lt;&gt;" ",COUNTA($C$436:C438)," ")</f>
        <v>3</v>
      </c>
      <c r="C437" s="38" t="s">
        <v>450</v>
      </c>
      <c r="D437" s="45"/>
      <c r="E437" s="46" t="s">
        <v>190</v>
      </c>
      <c r="F437" s="46" t="s">
        <v>195</v>
      </c>
      <c r="G437" s="38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48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  <c r="II437" s="49"/>
      <c r="IJ437" s="49"/>
      <c r="IK437" s="49"/>
      <c r="IL437" s="49"/>
      <c r="IM437" s="49"/>
    </row>
    <row r="438" spans="1:248" s="24" customFormat="1" ht="18" customHeight="1" x14ac:dyDescent="0.25">
      <c r="A438" s="44">
        <f>IF(C438&lt;&gt;" ",COUNTA(C$10:$C438)," ")</f>
        <v>397</v>
      </c>
      <c r="B438" s="44">
        <f>IF(C438&lt;&gt;" ",COUNTA($C$436:C439)," ")</f>
        <v>4</v>
      </c>
      <c r="C438" s="38" t="s">
        <v>451</v>
      </c>
      <c r="D438" s="45"/>
      <c r="E438" s="46" t="s">
        <v>190</v>
      </c>
      <c r="F438" s="46" t="s">
        <v>191</v>
      </c>
      <c r="G438" s="38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40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7"/>
    </row>
    <row r="439" spans="1:248" s="47" customFormat="1" ht="18" customHeight="1" x14ac:dyDescent="0.25">
      <c r="A439" s="44">
        <f>IF(C439&lt;&gt;" ",COUNTA(C$10:$C439)," ")</f>
        <v>398</v>
      </c>
      <c r="B439" s="44">
        <f>IF(C439&lt;&gt;" ",COUNTA($C$436:C440)," ")</f>
        <v>5</v>
      </c>
      <c r="C439" s="38" t="s">
        <v>452</v>
      </c>
      <c r="D439" s="45"/>
      <c r="E439" s="46" t="s">
        <v>190</v>
      </c>
      <c r="F439" s="46" t="s">
        <v>191</v>
      </c>
      <c r="G439" s="38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40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</row>
    <row r="440" spans="1:248" s="47" customFormat="1" ht="18" customHeight="1" x14ac:dyDescent="0.25">
      <c r="A440" s="44">
        <f>IF(C440&lt;&gt;" ",COUNTA(C$10:$C440)," ")</f>
        <v>399</v>
      </c>
      <c r="B440" s="44">
        <f>IF(C440&lt;&gt;" ",COUNTA($C$436:C441)," ")</f>
        <v>6</v>
      </c>
      <c r="C440" s="38" t="s">
        <v>453</v>
      </c>
      <c r="D440" s="45"/>
      <c r="E440" s="46" t="s">
        <v>190</v>
      </c>
      <c r="F440" s="46" t="s">
        <v>191</v>
      </c>
      <c r="G440" s="38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50"/>
      <c r="AW440" s="24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24"/>
    </row>
    <row r="441" spans="1:248" s="47" customFormat="1" ht="18" customHeight="1" x14ac:dyDescent="0.25">
      <c r="A441" s="44">
        <f>IF(C441&lt;&gt;" ",COUNTA(C$10:$C441)," ")</f>
        <v>400</v>
      </c>
      <c r="B441" s="44">
        <f>IF(C441&lt;&gt;" ",COUNTA($C$436:C442)," ")</f>
        <v>7</v>
      </c>
      <c r="C441" s="38" t="s">
        <v>454</v>
      </c>
      <c r="D441" s="45"/>
      <c r="E441" s="46" t="s">
        <v>190</v>
      </c>
      <c r="F441" s="71" t="s">
        <v>191</v>
      </c>
      <c r="G441" s="38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40"/>
      <c r="AW441" s="41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</row>
    <row r="442" spans="1:248" s="24" customFormat="1" ht="18" customHeight="1" x14ac:dyDescent="0.25">
      <c r="A442" s="44">
        <f>IF(C442&lt;&gt;" ",COUNTA(C$10:$C442)," ")</f>
        <v>401</v>
      </c>
      <c r="B442" s="44">
        <f>IF(C442&lt;&gt;" ",COUNTA($C$436:C443)," ")</f>
        <v>8</v>
      </c>
      <c r="C442" s="38" t="s">
        <v>455</v>
      </c>
      <c r="D442" s="45"/>
      <c r="E442" s="46" t="s">
        <v>190</v>
      </c>
      <c r="F442" s="46" t="s">
        <v>195</v>
      </c>
      <c r="G442" s="38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50"/>
      <c r="IN442" s="47"/>
    </row>
    <row r="443" spans="1:248" s="41" customFormat="1" ht="18" customHeight="1" x14ac:dyDescent="0.25">
      <c r="A443" s="44">
        <f>IF(C443&lt;&gt;" ",COUNTA(C$10:$C443)," ")</f>
        <v>402</v>
      </c>
      <c r="B443" s="44">
        <f>IF(C443&lt;&gt;" ",COUNTA($C$436:C444)," ")</f>
        <v>9</v>
      </c>
      <c r="C443" s="38" t="s">
        <v>456</v>
      </c>
      <c r="D443" s="45"/>
      <c r="E443" s="46" t="s">
        <v>190</v>
      </c>
      <c r="F443" s="46" t="s">
        <v>195</v>
      </c>
      <c r="G443" s="38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50"/>
      <c r="AW443" s="24"/>
      <c r="IN443" s="24"/>
    </row>
    <row r="444" spans="1:248" s="47" customFormat="1" ht="18" customHeight="1" x14ac:dyDescent="0.25">
      <c r="A444" s="44">
        <f>IF(C444&lt;&gt;" ",COUNTA(C$10:$C444)," ")</f>
        <v>403</v>
      </c>
      <c r="B444" s="44">
        <f>IF(C444&lt;&gt;" ",COUNTA($C$436:C445)," ")</f>
        <v>10</v>
      </c>
      <c r="C444" s="38" t="s">
        <v>457</v>
      </c>
      <c r="D444" s="45"/>
      <c r="E444" s="46" t="s">
        <v>190</v>
      </c>
      <c r="F444" s="46" t="s">
        <v>195</v>
      </c>
      <c r="G444" s="38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70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  <c r="GF444" s="64"/>
      <c r="GG444" s="64"/>
      <c r="GH444" s="64"/>
      <c r="GI444" s="64"/>
      <c r="GJ444" s="64"/>
      <c r="GK444" s="64"/>
      <c r="GL444" s="64"/>
      <c r="GM444" s="64"/>
      <c r="GN444" s="64"/>
      <c r="GO444" s="64"/>
      <c r="GP444" s="64"/>
      <c r="GQ444" s="64"/>
      <c r="GR444" s="64"/>
      <c r="GS444" s="64"/>
      <c r="GT444" s="64"/>
      <c r="GU444" s="64"/>
      <c r="GV444" s="64"/>
      <c r="GW444" s="64"/>
      <c r="GX444" s="64"/>
      <c r="GY444" s="64"/>
      <c r="GZ444" s="64"/>
      <c r="HA444" s="64"/>
      <c r="HB444" s="64"/>
      <c r="HC444" s="64"/>
      <c r="HD444" s="64"/>
      <c r="HE444" s="64"/>
      <c r="HF444" s="64"/>
      <c r="HG444" s="64"/>
      <c r="HH444" s="64"/>
      <c r="HI444" s="64"/>
      <c r="HJ444" s="64"/>
      <c r="HK444" s="64"/>
      <c r="HL444" s="64"/>
      <c r="HM444" s="64"/>
      <c r="HN444" s="64"/>
      <c r="HO444" s="64"/>
      <c r="HP444" s="64"/>
      <c r="HQ444" s="64"/>
      <c r="HR444" s="64"/>
      <c r="HS444" s="64"/>
      <c r="HT444" s="64"/>
      <c r="HU444" s="64"/>
      <c r="HV444" s="64"/>
      <c r="HW444" s="64"/>
      <c r="HX444" s="64"/>
      <c r="HY444" s="64"/>
      <c r="HZ444" s="64"/>
      <c r="IA444" s="64"/>
      <c r="IB444" s="64"/>
      <c r="IC444" s="64"/>
      <c r="ID444" s="64"/>
      <c r="IE444" s="64"/>
      <c r="IF444" s="64"/>
      <c r="IG444" s="64"/>
      <c r="IH444" s="64"/>
      <c r="II444" s="64"/>
      <c r="IJ444" s="64"/>
      <c r="IK444" s="64"/>
      <c r="IL444" s="64"/>
      <c r="IM444" s="64"/>
      <c r="IN444" s="41"/>
    </row>
    <row r="445" spans="1:248" s="24" customFormat="1" ht="18" customHeight="1" x14ac:dyDescent="0.25">
      <c r="A445" s="44">
        <f>IF(C445&lt;&gt;" ",COUNTA(C$10:$C445)," ")</f>
        <v>404</v>
      </c>
      <c r="B445" s="44">
        <f>IF(C445&lt;&gt;" ",COUNTA($C$436:C446)," ")</f>
        <v>11</v>
      </c>
      <c r="C445" s="38" t="s">
        <v>458</v>
      </c>
      <c r="D445" s="45"/>
      <c r="E445" s="46" t="s">
        <v>194</v>
      </c>
      <c r="F445" s="46" t="s">
        <v>195</v>
      </c>
      <c r="G445" s="38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60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</row>
    <row r="446" spans="1:248" s="47" customFormat="1" ht="18" customHeight="1" x14ac:dyDescent="0.25">
      <c r="A446" s="44">
        <f>IF(C446&lt;&gt;" ",COUNTA(C$10:$C446)," ")</f>
        <v>405</v>
      </c>
      <c r="B446" s="44">
        <f>IF(C446&lt;&gt;" ",COUNTA($C$436:C447)," ")</f>
        <v>12</v>
      </c>
      <c r="C446" s="38" t="s">
        <v>459</v>
      </c>
      <c r="D446" s="45"/>
      <c r="E446" s="46" t="s">
        <v>194</v>
      </c>
      <c r="F446" s="46" t="s">
        <v>195</v>
      </c>
      <c r="G446" s="38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70"/>
      <c r="AW446" s="64"/>
      <c r="IN446" s="24"/>
    </row>
    <row r="447" spans="1:248" s="49" customFormat="1" ht="18" customHeight="1" x14ac:dyDescent="0.25">
      <c r="A447" s="44">
        <f>IF(C447&lt;&gt;" ",COUNTA(C$10:$C447)," ")</f>
        <v>406</v>
      </c>
      <c r="B447" s="44">
        <f>IF(C447&lt;&gt;" ",COUNTA($C$436:C448)," ")</f>
        <v>13</v>
      </c>
      <c r="C447" s="38" t="s">
        <v>460</v>
      </c>
      <c r="D447" s="45"/>
      <c r="E447" s="46" t="s">
        <v>194</v>
      </c>
      <c r="F447" s="46" t="s">
        <v>195</v>
      </c>
      <c r="G447" s="38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50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47"/>
    </row>
    <row r="448" spans="1:248" s="24" customFormat="1" ht="18" customHeight="1" x14ac:dyDescent="0.25">
      <c r="A448" s="44">
        <f>IF(C448&lt;&gt;" ",COUNTA(C$10:$C448)," ")</f>
        <v>407</v>
      </c>
      <c r="B448" s="44">
        <f>IF(C448&lt;&gt;" ",COUNTA($C$436:C449)," ")</f>
        <v>14</v>
      </c>
      <c r="C448" s="38" t="s">
        <v>461</v>
      </c>
      <c r="D448" s="45"/>
      <c r="E448" s="46" t="s">
        <v>194</v>
      </c>
      <c r="F448" s="46" t="s">
        <v>195</v>
      </c>
      <c r="G448" s="38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70"/>
      <c r="AW448" s="64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9"/>
    </row>
    <row r="449" spans="1:248" s="24" customFormat="1" ht="18" customHeight="1" x14ac:dyDescent="0.25">
      <c r="A449" s="44">
        <f>IF(C449&lt;&gt;" ",COUNTA(C$10:$C449)," ")</f>
        <v>408</v>
      </c>
      <c r="B449" s="44">
        <f>IF(C449&lt;&gt;" ",COUNTA($C$436:C450)," ")</f>
        <v>15</v>
      </c>
      <c r="C449" s="38" t="s">
        <v>462</v>
      </c>
      <c r="D449" s="45"/>
      <c r="E449" s="46" t="s">
        <v>194</v>
      </c>
      <c r="F449" s="46" t="s">
        <v>195</v>
      </c>
      <c r="G449" s="38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60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</row>
    <row r="450" spans="1:248" s="47" customFormat="1" ht="18" customHeight="1" x14ac:dyDescent="0.25">
      <c r="A450" s="44">
        <f>IF(C450&lt;&gt;" ",COUNTA(C$10:$C450)," ")</f>
        <v>409</v>
      </c>
      <c r="B450" s="44">
        <f>IF(C450&lt;&gt;" ",COUNTA($C$436:C451)," ")</f>
        <v>16</v>
      </c>
      <c r="C450" s="38" t="s">
        <v>463</v>
      </c>
      <c r="D450" s="45"/>
      <c r="E450" s="46" t="s">
        <v>194</v>
      </c>
      <c r="F450" s="46" t="s">
        <v>195</v>
      </c>
      <c r="G450" s="38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50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</row>
    <row r="451" spans="1:248" s="47" customFormat="1" ht="18" customHeight="1" x14ac:dyDescent="0.25">
      <c r="A451" s="44">
        <f>IF(C451&lt;&gt;" ",COUNTA(C$10:$C451)," ")</f>
        <v>410</v>
      </c>
      <c r="B451" s="44">
        <f>IF(C451&lt;&gt;" ",COUNTA($C$436:C452)," ")</f>
        <v>17</v>
      </c>
      <c r="C451" s="38" t="s">
        <v>464</v>
      </c>
      <c r="D451" s="45"/>
      <c r="E451" s="46" t="s">
        <v>194</v>
      </c>
      <c r="F451" s="46" t="s">
        <v>195</v>
      </c>
      <c r="G451" s="38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40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</row>
    <row r="452" spans="1:248" s="58" customFormat="1" ht="18" customHeight="1" x14ac:dyDescent="0.25">
      <c r="A452" s="44">
        <f>IF(C452&lt;&gt;" ",COUNTA(C$10:$C452)," ")</f>
        <v>411</v>
      </c>
      <c r="B452" s="44">
        <f>IF(C452&lt;&gt;" ",COUNTA($C$436:C453)," ")</f>
        <v>18</v>
      </c>
      <c r="C452" s="38" t="s">
        <v>465</v>
      </c>
      <c r="D452" s="45"/>
      <c r="E452" s="46" t="s">
        <v>194</v>
      </c>
      <c r="F452" s="46" t="s">
        <v>195</v>
      </c>
      <c r="G452" s="38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60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7"/>
      <c r="IJ452" s="47"/>
      <c r="IK452" s="47"/>
      <c r="IL452" s="47"/>
      <c r="IM452" s="47"/>
      <c r="IN452" s="47"/>
    </row>
    <row r="453" spans="1:248" s="24" customFormat="1" ht="18" customHeight="1" x14ac:dyDescent="0.25">
      <c r="A453" s="44">
        <f>IF(C453&lt;&gt;" ",COUNTA(C$10:$C453)," ")</f>
        <v>412</v>
      </c>
      <c r="B453" s="44">
        <f>IF(C453&lt;&gt;" ",COUNTA($C$436:C454)," ")</f>
        <v>19</v>
      </c>
      <c r="C453" s="38" t="s">
        <v>466</v>
      </c>
      <c r="D453" s="45"/>
      <c r="E453" s="46" t="s">
        <v>194</v>
      </c>
      <c r="F453" s="46" t="s">
        <v>195</v>
      </c>
      <c r="G453" s="38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50"/>
      <c r="IN453" s="58"/>
    </row>
    <row r="454" spans="1:248" s="24" customFormat="1" ht="18" customHeight="1" x14ac:dyDescent="0.25">
      <c r="A454" s="44">
        <f>IF(C454&lt;&gt;" ",COUNTA(C$10:$C454)," ")</f>
        <v>413</v>
      </c>
      <c r="B454" s="44">
        <f>IF(C454&lt;&gt;" ",COUNTA($C$436:C455)," ")</f>
        <v>20</v>
      </c>
      <c r="C454" s="38" t="s">
        <v>467</v>
      </c>
      <c r="D454" s="45"/>
      <c r="E454" s="46" t="s">
        <v>194</v>
      </c>
      <c r="F454" s="46" t="s">
        <v>195</v>
      </c>
      <c r="G454" s="38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70"/>
      <c r="AW454" s="64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  <c r="HS454" s="47"/>
      <c r="HT454" s="47"/>
      <c r="HU454" s="47"/>
      <c r="HV454" s="47"/>
      <c r="HW454" s="47"/>
      <c r="HX454" s="47"/>
      <c r="HY454" s="47"/>
      <c r="HZ454" s="47"/>
      <c r="IA454" s="47"/>
      <c r="IB454" s="47"/>
      <c r="IC454" s="47"/>
      <c r="ID454" s="47"/>
      <c r="IE454" s="47"/>
      <c r="IF454" s="47"/>
      <c r="IG454" s="47"/>
      <c r="IH454" s="47"/>
      <c r="II454" s="47"/>
      <c r="IJ454" s="47"/>
      <c r="IK454" s="47"/>
      <c r="IL454" s="47"/>
      <c r="IM454" s="47"/>
    </row>
    <row r="455" spans="1:248" s="47" customFormat="1" ht="18" customHeight="1" x14ac:dyDescent="0.25">
      <c r="A455" s="44">
        <f>IF(C455&lt;&gt;" ",COUNTA(C$10:$C455)," ")</f>
        <v>414</v>
      </c>
      <c r="B455" s="44">
        <f>IF(C455&lt;&gt;" ",COUNTA($C$436:C456)," ")</f>
        <v>21</v>
      </c>
      <c r="C455" s="38" t="s">
        <v>468</v>
      </c>
      <c r="D455" s="45"/>
      <c r="E455" s="46" t="s">
        <v>194</v>
      </c>
      <c r="F455" s="46" t="s">
        <v>195</v>
      </c>
      <c r="G455" s="38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50"/>
      <c r="AW455" s="24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  <c r="II455" s="49"/>
      <c r="IJ455" s="49"/>
      <c r="IK455" s="49"/>
      <c r="IL455" s="49"/>
      <c r="IM455" s="49"/>
      <c r="IN455" s="24"/>
    </row>
    <row r="456" spans="1:248" s="64" customFormat="1" ht="18" customHeight="1" x14ac:dyDescent="0.25">
      <c r="A456" s="44">
        <f>IF(C456&lt;&gt;" ",COUNTA(C$10:$C456)," ")</f>
        <v>415</v>
      </c>
      <c r="B456" s="44">
        <f>IF(C456&lt;&gt;" ",COUNTA($C$436:C457)," ")</f>
        <v>22</v>
      </c>
      <c r="C456" s="38" t="s">
        <v>469</v>
      </c>
      <c r="D456" s="45"/>
      <c r="E456" s="46" t="s">
        <v>194</v>
      </c>
      <c r="F456" s="46" t="s">
        <v>195</v>
      </c>
      <c r="G456" s="38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50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47"/>
    </row>
    <row r="457" spans="1:248" s="63" customFormat="1" ht="18" customHeight="1" x14ac:dyDescent="0.25">
      <c r="A457" s="44">
        <f>IF(C457&lt;&gt;" ",COUNTA(C$10:$C457)," ")</f>
        <v>416</v>
      </c>
      <c r="B457" s="44">
        <f>IF(C457&lt;&gt;" ",COUNTA($C$436:C458)," ")</f>
        <v>23</v>
      </c>
      <c r="C457" s="38" t="s">
        <v>470</v>
      </c>
      <c r="D457" s="45"/>
      <c r="E457" s="46" t="s">
        <v>194</v>
      </c>
      <c r="F457" s="46" t="s">
        <v>195</v>
      </c>
      <c r="G457" s="38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50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64"/>
    </row>
    <row r="458" spans="1:248" s="47" customFormat="1" ht="18" customHeight="1" x14ac:dyDescent="0.25">
      <c r="A458" s="44">
        <f>IF(C458&lt;&gt;" ",COUNTA(C$10:$C458)," ")</f>
        <v>417</v>
      </c>
      <c r="B458" s="44">
        <f>IF(C458&lt;&gt;" ",COUNTA($C$436:C459)," ")</f>
        <v>24</v>
      </c>
      <c r="C458" s="38" t="s">
        <v>471</v>
      </c>
      <c r="D458" s="45"/>
      <c r="E458" s="46" t="s">
        <v>194</v>
      </c>
      <c r="F458" s="46" t="s">
        <v>195</v>
      </c>
      <c r="G458" s="38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60"/>
      <c r="IN458" s="63"/>
    </row>
    <row r="459" spans="1:248" s="24" customFormat="1" ht="18" customHeight="1" x14ac:dyDescent="0.25">
      <c r="A459" s="44">
        <f>IF(C459&lt;&gt;" ",COUNTA(C$10:$C459)," ")</f>
        <v>418</v>
      </c>
      <c r="B459" s="44">
        <f>IF(C459&lt;&gt;" ",COUNTA($C$436:C460)," ")</f>
        <v>25</v>
      </c>
      <c r="C459" s="38" t="s">
        <v>472</v>
      </c>
      <c r="D459" s="45"/>
      <c r="E459" s="46" t="s">
        <v>194</v>
      </c>
      <c r="F459" s="46" t="s">
        <v>195</v>
      </c>
      <c r="G459" s="38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60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</row>
    <row r="460" spans="1:248" s="127" customFormat="1" ht="18" customHeight="1" x14ac:dyDescent="0.25">
      <c r="A460" s="44">
        <f>IF(C460&lt;&gt;" ",COUNTA(C$10:$C460)," ")</f>
        <v>419</v>
      </c>
      <c r="B460" s="44">
        <f>IF(C460&lt;&gt;" ",COUNTA($C$436:C461)," ")</f>
        <v>26</v>
      </c>
      <c r="C460" s="38" t="s">
        <v>473</v>
      </c>
      <c r="D460" s="45"/>
      <c r="E460" s="46" t="s">
        <v>194</v>
      </c>
      <c r="F460" s="46" t="s">
        <v>195</v>
      </c>
      <c r="G460" s="38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57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  <c r="HH460" s="58"/>
      <c r="HI460" s="58"/>
      <c r="HJ460" s="58"/>
      <c r="HK460" s="58"/>
      <c r="HL460" s="58"/>
      <c r="HM460" s="58"/>
      <c r="HN460" s="58"/>
      <c r="HO460" s="58"/>
      <c r="HP460" s="58"/>
      <c r="HQ460" s="58"/>
      <c r="HR460" s="58"/>
      <c r="HS460" s="58"/>
      <c r="HT460" s="58"/>
      <c r="HU460" s="58"/>
      <c r="HV460" s="58"/>
      <c r="HW460" s="58"/>
      <c r="HX460" s="58"/>
      <c r="HY460" s="58"/>
      <c r="HZ460" s="58"/>
      <c r="IA460" s="58"/>
      <c r="IB460" s="58"/>
      <c r="IC460" s="58"/>
      <c r="ID460" s="58"/>
      <c r="IE460" s="58"/>
      <c r="IF460" s="58"/>
      <c r="IG460" s="58"/>
      <c r="IH460" s="58"/>
      <c r="II460" s="58"/>
      <c r="IJ460" s="58"/>
      <c r="IK460" s="58"/>
      <c r="IL460" s="58"/>
      <c r="IM460" s="58"/>
      <c r="IN460" s="24"/>
    </row>
    <row r="461" spans="1:248" s="24" customFormat="1" ht="18" customHeight="1" x14ac:dyDescent="0.25">
      <c r="A461" s="44">
        <f>IF(C461&lt;&gt;" ",COUNTA(C$10:$C461)," ")</f>
        <v>420</v>
      </c>
      <c r="B461" s="44">
        <f>IF(C461&lt;&gt;" ",COUNTA($C$436:C462)," ")</f>
        <v>27</v>
      </c>
      <c r="C461" s="38" t="s">
        <v>474</v>
      </c>
      <c r="D461" s="45"/>
      <c r="E461" s="46" t="s">
        <v>194</v>
      </c>
      <c r="F461" s="46" t="s">
        <v>195</v>
      </c>
      <c r="G461" s="38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50"/>
      <c r="IN461" s="127"/>
    </row>
    <row r="462" spans="1:248" s="94" customFormat="1" ht="18" customHeight="1" x14ac:dyDescent="0.25">
      <c r="A462" s="44">
        <f>IF(C462&lt;&gt;" ",COUNTA(C$10:$C462)," ")</f>
        <v>421</v>
      </c>
      <c r="B462" s="44">
        <f>IF(C462&lt;&gt;" ",COUNTA($C$436:C463)," ")</f>
        <v>28</v>
      </c>
      <c r="C462" s="38" t="s">
        <v>475</v>
      </c>
      <c r="D462" s="45"/>
      <c r="E462" s="46" t="s">
        <v>194</v>
      </c>
      <c r="F462" s="46" t="s">
        <v>195</v>
      </c>
      <c r="G462" s="38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50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</row>
    <row r="463" spans="1:248" s="66" customFormat="1" ht="18" customHeight="1" x14ac:dyDescent="0.25">
      <c r="A463" s="44">
        <f>IF(C463&lt;&gt;" ",COUNTA(C$10:$C463)," ")</f>
        <v>422</v>
      </c>
      <c r="B463" s="44">
        <v>29</v>
      </c>
      <c r="C463" s="38" t="s">
        <v>476</v>
      </c>
      <c r="D463" s="45"/>
      <c r="E463" s="46" t="s">
        <v>194</v>
      </c>
      <c r="F463" s="46" t="s">
        <v>195</v>
      </c>
      <c r="G463" s="38"/>
    </row>
    <row r="464" spans="1:248" s="41" customFormat="1" ht="18" customHeight="1" x14ac:dyDescent="0.25">
      <c r="A464" s="43" t="s">
        <v>477</v>
      </c>
      <c r="B464" s="43"/>
      <c r="C464" s="29"/>
      <c r="D464" s="29"/>
      <c r="E464" s="28"/>
      <c r="F464" s="30"/>
      <c r="G464" s="31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60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</row>
    <row r="465" spans="1:248" s="64" customFormat="1" ht="18" customHeight="1" x14ac:dyDescent="0.25">
      <c r="A465" s="44">
        <f>IF(C465&lt;&gt;" ",COUNTA(C$10:$C465)," ")</f>
        <v>423</v>
      </c>
      <c r="B465" s="44">
        <f>IF(C465&lt;&gt;" ",COUNTA($C$260:C261)," ")</f>
        <v>2</v>
      </c>
      <c r="C465" s="38" t="s">
        <v>478</v>
      </c>
      <c r="D465" s="45"/>
      <c r="E465" s="46" t="s">
        <v>194</v>
      </c>
      <c r="F465" s="46" t="s">
        <v>195</v>
      </c>
      <c r="G465" s="38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50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41"/>
    </row>
    <row r="466" spans="1:248" s="66" customFormat="1" ht="18" customHeight="1" x14ac:dyDescent="0.25">
      <c r="A466" s="44">
        <f>IF(C466&lt;&gt;" ",COUNTA(C$10:$C466)," ")</f>
        <v>424</v>
      </c>
      <c r="B466" s="44">
        <f>IF(C466&lt;&gt;" ",COUNTA($C$260:C261)," ")</f>
        <v>2</v>
      </c>
      <c r="C466" s="38" t="s">
        <v>479</v>
      </c>
      <c r="D466" s="45"/>
      <c r="E466" s="46" t="s">
        <v>194</v>
      </c>
      <c r="F466" s="46" t="s">
        <v>195</v>
      </c>
      <c r="G466" s="38"/>
    </row>
    <row r="467" spans="1:248" s="49" customFormat="1" ht="18" customHeight="1" x14ac:dyDescent="0.25">
      <c r="A467" s="43" t="s">
        <v>480</v>
      </c>
      <c r="B467" s="43"/>
      <c r="C467" s="29"/>
      <c r="D467" s="29"/>
      <c r="E467" s="28"/>
      <c r="F467" s="30"/>
      <c r="G467" s="31">
        <f>0.15*3</f>
        <v>0.44999999999999996</v>
      </c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50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127"/>
    </row>
    <row r="468" spans="1:248" s="49" customFormat="1" ht="18" customHeight="1" x14ac:dyDescent="0.25">
      <c r="A468" s="44">
        <f>IF(C468&lt;&gt;" ",COUNTA(C$10:$C468)," ")</f>
        <v>425</v>
      </c>
      <c r="B468" s="44">
        <f>IF(C468&lt;&gt;" ",COUNTA($C$468:C468)," ")</f>
        <v>1</v>
      </c>
      <c r="C468" s="38" t="s">
        <v>481</v>
      </c>
      <c r="D468" s="45"/>
      <c r="E468" s="46" t="s">
        <v>190</v>
      </c>
      <c r="F468" s="46" t="s">
        <v>191</v>
      </c>
      <c r="G468" s="38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61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  <c r="HF468" s="56"/>
      <c r="HG468" s="56"/>
      <c r="HH468" s="56"/>
      <c r="HI468" s="56"/>
      <c r="HJ468" s="56"/>
      <c r="HK468" s="56"/>
      <c r="HL468" s="56"/>
      <c r="HM468" s="56"/>
      <c r="HN468" s="56"/>
      <c r="HO468" s="56"/>
      <c r="HP468" s="56"/>
      <c r="HQ468" s="56"/>
      <c r="HR468" s="56"/>
      <c r="HS468" s="56"/>
      <c r="HT468" s="56"/>
      <c r="HU468" s="56"/>
      <c r="HV468" s="56"/>
      <c r="HW468" s="56"/>
      <c r="HX468" s="56"/>
      <c r="HY468" s="56"/>
      <c r="HZ468" s="56"/>
      <c r="IA468" s="56"/>
      <c r="IB468" s="56"/>
      <c r="IC468" s="56"/>
      <c r="ID468" s="56"/>
      <c r="IE468" s="56"/>
      <c r="IF468" s="56"/>
      <c r="IG468" s="56"/>
      <c r="IH468" s="56"/>
      <c r="II468" s="56"/>
      <c r="IJ468" s="56"/>
      <c r="IK468" s="56"/>
      <c r="IL468" s="56"/>
      <c r="IM468" s="56"/>
      <c r="IN468" s="127"/>
    </row>
    <row r="469" spans="1:248" s="41" customFormat="1" ht="18" customHeight="1" x14ac:dyDescent="0.25">
      <c r="A469" s="44">
        <f>IF(C469&lt;&gt;" ",COUNTA(C$10:$C469)," ")</f>
        <v>426</v>
      </c>
      <c r="B469" s="44">
        <f>IF(C469&lt;&gt;" ",COUNTA($C$468:C469)," ")</f>
        <v>2</v>
      </c>
      <c r="C469" s="38" t="s">
        <v>482</v>
      </c>
      <c r="D469" s="45"/>
      <c r="E469" s="46" t="s">
        <v>190</v>
      </c>
      <c r="F469" s="71" t="s">
        <v>191</v>
      </c>
      <c r="G469" s="38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128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  <c r="EH469" s="94"/>
      <c r="EI469" s="94"/>
      <c r="EJ469" s="94"/>
      <c r="EK469" s="94"/>
      <c r="EL469" s="94"/>
      <c r="EM469" s="94"/>
      <c r="EN469" s="94"/>
      <c r="EO469" s="94"/>
      <c r="EP469" s="94"/>
      <c r="EQ469" s="94"/>
      <c r="ER469" s="94"/>
      <c r="ES469" s="94"/>
      <c r="ET469" s="94"/>
      <c r="EU469" s="94"/>
      <c r="EV469" s="94"/>
      <c r="EW469" s="94"/>
      <c r="EX469" s="94"/>
      <c r="EY469" s="94"/>
      <c r="EZ469" s="94"/>
      <c r="FA469" s="94"/>
      <c r="FB469" s="94"/>
      <c r="FC469" s="94"/>
      <c r="FD469" s="94"/>
      <c r="FE469" s="94"/>
      <c r="FF469" s="94"/>
      <c r="FG469" s="94"/>
      <c r="FH469" s="94"/>
      <c r="FI469" s="94"/>
      <c r="FJ469" s="94"/>
      <c r="FK469" s="94"/>
      <c r="FL469" s="94"/>
      <c r="FM469" s="94"/>
      <c r="FN469" s="94"/>
      <c r="FO469" s="94"/>
      <c r="FP469" s="94"/>
      <c r="FQ469" s="94"/>
      <c r="FR469" s="94"/>
      <c r="FS469" s="94"/>
      <c r="FT469" s="94"/>
      <c r="FU469" s="94"/>
      <c r="FV469" s="94"/>
      <c r="FW469" s="94"/>
      <c r="FX469" s="94"/>
      <c r="FY469" s="94"/>
      <c r="FZ469" s="94"/>
      <c r="GA469" s="94"/>
      <c r="GB469" s="94"/>
      <c r="GC469" s="94"/>
      <c r="GD469" s="94"/>
      <c r="GE469" s="94"/>
      <c r="GF469" s="94"/>
      <c r="GG469" s="94"/>
      <c r="GH469" s="94"/>
      <c r="GI469" s="94"/>
      <c r="GJ469" s="94"/>
      <c r="GK469" s="94"/>
      <c r="GL469" s="94"/>
      <c r="GM469" s="94"/>
      <c r="GN469" s="94"/>
      <c r="GO469" s="94"/>
      <c r="GP469" s="94"/>
      <c r="GQ469" s="94"/>
      <c r="GR469" s="94"/>
      <c r="GS469" s="94"/>
      <c r="GT469" s="94"/>
      <c r="GU469" s="94"/>
      <c r="GV469" s="94"/>
      <c r="GW469" s="94"/>
      <c r="GX469" s="94"/>
      <c r="GY469" s="94"/>
      <c r="GZ469" s="94"/>
      <c r="HA469" s="94"/>
      <c r="HB469" s="94"/>
      <c r="HC469" s="94"/>
      <c r="HD469" s="94"/>
      <c r="HE469" s="94"/>
      <c r="HF469" s="94"/>
      <c r="HG469" s="94"/>
      <c r="HH469" s="94"/>
      <c r="HI469" s="94"/>
      <c r="HJ469" s="94"/>
      <c r="HK469" s="94"/>
      <c r="HL469" s="94"/>
      <c r="HM469" s="94"/>
      <c r="HN469" s="94"/>
      <c r="HO469" s="94"/>
      <c r="HP469" s="94"/>
      <c r="HQ469" s="94"/>
      <c r="HR469" s="94"/>
      <c r="HS469" s="94"/>
      <c r="HT469" s="94"/>
      <c r="HU469" s="94"/>
      <c r="HV469" s="94"/>
      <c r="HW469" s="94"/>
      <c r="HX469" s="94"/>
      <c r="HY469" s="94"/>
      <c r="HZ469" s="94"/>
      <c r="IA469" s="94"/>
      <c r="IB469" s="94"/>
      <c r="IC469" s="94"/>
      <c r="ID469" s="94"/>
      <c r="IE469" s="94"/>
      <c r="IF469" s="94"/>
      <c r="IG469" s="94"/>
      <c r="IH469" s="94"/>
      <c r="II469" s="94"/>
      <c r="IJ469" s="94"/>
      <c r="IK469" s="94"/>
      <c r="IL469" s="94"/>
      <c r="IM469" s="94"/>
      <c r="IN469" s="49"/>
    </row>
    <row r="470" spans="1:248" s="41" customFormat="1" ht="18" customHeight="1" x14ac:dyDescent="0.25">
      <c r="A470" s="44">
        <f>IF(C470&lt;&gt;" ",COUNTA(C$10:$C470)," ")</f>
        <v>427</v>
      </c>
      <c r="B470" s="44">
        <f>IF(C470&lt;&gt;" ",COUNTA($C$468:C470)," ")</f>
        <v>3</v>
      </c>
      <c r="C470" s="38" t="s">
        <v>483</v>
      </c>
      <c r="D470" s="45"/>
      <c r="E470" s="46" t="s">
        <v>194</v>
      </c>
      <c r="F470" s="46" t="s">
        <v>195</v>
      </c>
      <c r="G470" s="38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48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  <c r="HM470" s="49"/>
      <c r="HN470" s="49"/>
      <c r="HO470" s="49"/>
      <c r="HP470" s="49"/>
      <c r="HQ470" s="49"/>
      <c r="HR470" s="49"/>
      <c r="HS470" s="49"/>
      <c r="HT470" s="49"/>
      <c r="HU470" s="49"/>
      <c r="HV470" s="49"/>
      <c r="HW470" s="49"/>
      <c r="HX470" s="49"/>
      <c r="HY470" s="49"/>
      <c r="HZ470" s="49"/>
      <c r="IA470" s="49"/>
      <c r="IB470" s="49"/>
      <c r="IC470" s="49"/>
      <c r="ID470" s="49"/>
      <c r="IE470" s="49"/>
      <c r="IF470" s="49"/>
      <c r="IG470" s="49"/>
      <c r="IH470" s="49"/>
      <c r="II470" s="49"/>
      <c r="IJ470" s="49"/>
      <c r="IK470" s="49"/>
      <c r="IL470" s="49"/>
      <c r="IM470" s="49"/>
    </row>
    <row r="471" spans="1:248" s="66" customFormat="1" ht="18" customHeight="1" x14ac:dyDescent="0.25">
      <c r="A471" s="44">
        <f>IF(C471&lt;&gt;" ",COUNTA(C$10:$C471)," ")</f>
        <v>428</v>
      </c>
      <c r="B471" s="44">
        <f>IF(C471&lt;&gt;" ",COUNTA($C$468:C471)," ")</f>
        <v>4</v>
      </c>
      <c r="C471" s="38" t="s">
        <v>484</v>
      </c>
      <c r="D471" s="45"/>
      <c r="E471" s="46" t="s">
        <v>192</v>
      </c>
      <c r="F471" s="65"/>
      <c r="G471" s="38"/>
    </row>
    <row r="472" spans="1:248" s="49" customFormat="1" ht="18" customHeight="1" x14ac:dyDescent="0.25">
      <c r="A472" s="43" t="s">
        <v>485</v>
      </c>
      <c r="B472" s="43"/>
      <c r="C472" s="29"/>
      <c r="D472" s="29"/>
      <c r="E472" s="28"/>
      <c r="F472" s="30"/>
      <c r="G472" s="31">
        <f>0.15*10</f>
        <v>1.5</v>
      </c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57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  <c r="HH472" s="58"/>
      <c r="HI472" s="58"/>
      <c r="HJ472" s="58"/>
      <c r="HK472" s="58"/>
      <c r="HL472" s="58"/>
      <c r="HM472" s="58"/>
      <c r="HN472" s="58"/>
      <c r="HO472" s="58"/>
      <c r="HP472" s="58"/>
      <c r="HQ472" s="58"/>
      <c r="HR472" s="58"/>
      <c r="HS472" s="58"/>
      <c r="HT472" s="58"/>
      <c r="HU472" s="58"/>
      <c r="HV472" s="58"/>
      <c r="HW472" s="58"/>
      <c r="HX472" s="58"/>
      <c r="HY472" s="58"/>
      <c r="HZ472" s="58"/>
      <c r="IA472" s="58"/>
      <c r="IB472" s="58"/>
      <c r="IC472" s="58"/>
      <c r="ID472" s="58"/>
      <c r="IE472" s="58"/>
      <c r="IF472" s="58"/>
      <c r="IG472" s="58"/>
      <c r="IH472" s="58"/>
      <c r="II472" s="58"/>
      <c r="IJ472" s="58"/>
      <c r="IK472" s="58"/>
      <c r="IL472" s="58"/>
      <c r="IM472" s="58"/>
    </row>
    <row r="473" spans="1:248" s="64" customFormat="1" ht="18" customHeight="1" x14ac:dyDescent="0.25">
      <c r="A473" s="44">
        <f>IF(C473&lt;&gt;" ",COUNTA(C$10:$C473)," ")</f>
        <v>429</v>
      </c>
      <c r="B473" s="44">
        <v>1</v>
      </c>
      <c r="C473" s="38" t="s">
        <v>486</v>
      </c>
      <c r="D473" s="45"/>
      <c r="E473" s="46" t="s">
        <v>190</v>
      </c>
      <c r="F473" s="46" t="s">
        <v>191</v>
      </c>
      <c r="G473" s="38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40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68"/>
    </row>
    <row r="474" spans="1:248" s="68" customFormat="1" ht="18" customHeight="1" x14ac:dyDescent="0.25">
      <c r="A474" s="44">
        <f>IF(C474&lt;&gt;" ",COUNTA(C$10:$C474)," ")</f>
        <v>430</v>
      </c>
      <c r="B474" s="44">
        <v>2</v>
      </c>
      <c r="C474" s="38" t="s">
        <v>487</v>
      </c>
      <c r="D474" s="45"/>
      <c r="E474" s="46" t="s">
        <v>194</v>
      </c>
      <c r="F474" s="46" t="s">
        <v>195</v>
      </c>
      <c r="G474" s="38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40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64"/>
    </row>
    <row r="475" spans="1:248" s="73" customFormat="1" ht="18" customHeight="1" x14ac:dyDescent="0.25">
      <c r="A475" s="44">
        <f>IF(C475&lt;&gt;" ",COUNTA(C$10:$C475)," ")</f>
        <v>431</v>
      </c>
      <c r="B475" s="44">
        <v>3</v>
      </c>
      <c r="C475" s="38" t="s">
        <v>488</v>
      </c>
      <c r="D475" s="45"/>
      <c r="E475" s="46" t="s">
        <v>194</v>
      </c>
      <c r="F475" s="46" t="s">
        <v>195</v>
      </c>
      <c r="G475" s="38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40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68"/>
    </row>
    <row r="476" spans="1:248" s="41" customFormat="1" ht="18" customHeight="1" x14ac:dyDescent="0.25">
      <c r="A476" s="44">
        <f>IF(C476&lt;&gt;" ",COUNTA(C$10:$C476)," ")</f>
        <v>432</v>
      </c>
      <c r="B476" s="44">
        <v>4</v>
      </c>
      <c r="C476" s="38" t="s">
        <v>489</v>
      </c>
      <c r="D476" s="45"/>
      <c r="E476" s="46" t="s">
        <v>194</v>
      </c>
      <c r="F476" s="46" t="s">
        <v>195</v>
      </c>
      <c r="G476" s="38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40"/>
    </row>
    <row r="477" spans="1:248" s="41" customFormat="1" ht="18" customHeight="1" x14ac:dyDescent="0.25">
      <c r="A477" s="44">
        <f>IF(C477&lt;&gt;" ",COUNTA(C$10:$C477)," ")</f>
        <v>433</v>
      </c>
      <c r="B477" s="44">
        <v>5</v>
      </c>
      <c r="C477" s="38" t="s">
        <v>490</v>
      </c>
      <c r="D477" s="45"/>
      <c r="E477" s="46" t="s">
        <v>194</v>
      </c>
      <c r="F477" s="46" t="s">
        <v>195</v>
      </c>
      <c r="G477" s="38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40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  <c r="HM477" s="49"/>
      <c r="HN477" s="49"/>
      <c r="HO477" s="49"/>
      <c r="HP477" s="49"/>
      <c r="HQ477" s="49"/>
      <c r="HR477" s="49"/>
      <c r="HS477" s="49"/>
      <c r="HT477" s="49"/>
      <c r="HU477" s="49"/>
      <c r="HV477" s="49"/>
      <c r="HW477" s="49"/>
      <c r="HX477" s="49"/>
      <c r="HY477" s="49"/>
      <c r="HZ477" s="49"/>
      <c r="IA477" s="49"/>
      <c r="IB477" s="49"/>
      <c r="IC477" s="49"/>
      <c r="ID477" s="49"/>
      <c r="IE477" s="49"/>
      <c r="IF477" s="49"/>
      <c r="IG477" s="49"/>
      <c r="IH477" s="49"/>
      <c r="II477" s="49"/>
      <c r="IJ477" s="49"/>
      <c r="IK477" s="49"/>
      <c r="IL477" s="49"/>
      <c r="IM477" s="49"/>
    </row>
    <row r="478" spans="1:248" s="49" customFormat="1" ht="18" customHeight="1" x14ac:dyDescent="0.25">
      <c r="A478" s="44">
        <f>IF(C478&lt;&gt;" ",COUNTA(C$10:$C478)," ")</f>
        <v>434</v>
      </c>
      <c r="B478" s="44">
        <v>6</v>
      </c>
      <c r="C478" s="38" t="s">
        <v>313</v>
      </c>
      <c r="D478" s="45"/>
      <c r="E478" s="46" t="s">
        <v>194</v>
      </c>
      <c r="F478" s="46" t="s">
        <v>195</v>
      </c>
      <c r="G478" s="38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70"/>
      <c r="AW478" s="64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  <c r="HS478" s="47"/>
      <c r="HT478" s="47"/>
      <c r="HU478" s="47"/>
      <c r="HV478" s="47"/>
      <c r="HW478" s="47"/>
      <c r="HX478" s="47"/>
      <c r="HY478" s="47"/>
      <c r="HZ478" s="47"/>
      <c r="IA478" s="47"/>
      <c r="IB478" s="47"/>
      <c r="IC478" s="47"/>
      <c r="ID478" s="47"/>
      <c r="IE478" s="47"/>
      <c r="IF478" s="47"/>
      <c r="IG478" s="47"/>
      <c r="IH478" s="47"/>
      <c r="II478" s="47"/>
      <c r="IJ478" s="47"/>
      <c r="IK478" s="47"/>
      <c r="IL478" s="47"/>
      <c r="IM478" s="47"/>
    </row>
    <row r="479" spans="1:248" s="49" customFormat="1" ht="18" customHeight="1" x14ac:dyDescent="0.25">
      <c r="A479" s="44">
        <f>IF(C479&lt;&gt;" ",COUNTA(C$10:$C479)," ")</f>
        <v>435</v>
      </c>
      <c r="B479" s="44">
        <v>7</v>
      </c>
      <c r="C479" s="38" t="s">
        <v>375</v>
      </c>
      <c r="D479" s="45"/>
      <c r="E479" s="46" t="s">
        <v>194</v>
      </c>
      <c r="F479" s="46" t="s">
        <v>195</v>
      </c>
      <c r="G479" s="38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61"/>
      <c r="AW479" s="5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24"/>
    </row>
    <row r="480" spans="1:248" s="24" customFormat="1" ht="18" customHeight="1" x14ac:dyDescent="0.25">
      <c r="A480" s="44">
        <f>IF(C480&lt;&gt;" ",COUNTA(C$10:$C480)," ")</f>
        <v>436</v>
      </c>
      <c r="B480" s="44">
        <v>8</v>
      </c>
      <c r="C480" s="38" t="s">
        <v>491</v>
      </c>
      <c r="D480" s="45"/>
      <c r="E480" s="46" t="s">
        <v>194</v>
      </c>
      <c r="F480" s="46" t="s">
        <v>195</v>
      </c>
      <c r="G480" s="38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48"/>
      <c r="AW480" s="49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IN480" s="49"/>
    </row>
    <row r="481" spans="1:248" s="24" customFormat="1" ht="18" customHeight="1" x14ac:dyDescent="0.25">
      <c r="A481" s="44">
        <f>IF(C481&lt;&gt;" ",COUNTA(C$10:$C481)," ")</f>
        <v>437</v>
      </c>
      <c r="B481" s="44">
        <v>9</v>
      </c>
      <c r="C481" s="38" t="s">
        <v>492</v>
      </c>
      <c r="D481" s="45"/>
      <c r="E481" s="46" t="s">
        <v>194</v>
      </c>
      <c r="F481" s="46" t="s">
        <v>195</v>
      </c>
      <c r="G481" s="38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60"/>
      <c r="AW481" s="47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  <c r="HB481" s="64"/>
      <c r="HC481" s="64"/>
      <c r="HD481" s="64"/>
      <c r="HE481" s="64"/>
      <c r="HF481" s="64"/>
      <c r="HG481" s="64"/>
      <c r="HH481" s="64"/>
      <c r="HI481" s="64"/>
      <c r="HJ481" s="64"/>
      <c r="HK481" s="64"/>
      <c r="HL481" s="64"/>
      <c r="HM481" s="64"/>
      <c r="HN481" s="64"/>
      <c r="HO481" s="64"/>
      <c r="HP481" s="64"/>
      <c r="HQ481" s="64"/>
      <c r="HR481" s="64"/>
      <c r="HS481" s="64"/>
      <c r="HT481" s="64"/>
      <c r="HU481" s="64"/>
      <c r="HV481" s="64"/>
      <c r="HW481" s="64"/>
      <c r="HX481" s="64"/>
      <c r="HY481" s="64"/>
      <c r="HZ481" s="64"/>
      <c r="IA481" s="64"/>
      <c r="IB481" s="64"/>
      <c r="IC481" s="64"/>
      <c r="ID481" s="64"/>
      <c r="IE481" s="64"/>
      <c r="IF481" s="64"/>
      <c r="IG481" s="64"/>
      <c r="IH481" s="64"/>
      <c r="II481" s="64"/>
      <c r="IJ481" s="64"/>
      <c r="IK481" s="64"/>
      <c r="IL481" s="64"/>
      <c r="IM481" s="64"/>
      <c r="IN481" s="73"/>
    </row>
    <row r="482" spans="1:248" s="24" customFormat="1" ht="18" customHeight="1" x14ac:dyDescent="0.25">
      <c r="A482" s="44">
        <f>IF(C482&lt;&gt;" ",COUNTA(C$10:$C482)," ")</f>
        <v>438</v>
      </c>
      <c r="B482" s="44">
        <v>10</v>
      </c>
      <c r="C482" s="38" t="s">
        <v>493</v>
      </c>
      <c r="D482" s="45"/>
      <c r="E482" s="46" t="s">
        <v>194</v>
      </c>
      <c r="F482" s="46" t="s">
        <v>195</v>
      </c>
      <c r="G482" s="38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40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</row>
    <row r="483" spans="1:248" s="66" customFormat="1" ht="18" customHeight="1" x14ac:dyDescent="0.25">
      <c r="A483" s="44">
        <f>IF(C483&lt;&gt;" ",COUNTA(C$10:$C483)," ")</f>
        <v>439</v>
      </c>
      <c r="B483" s="44">
        <v>11</v>
      </c>
      <c r="C483" s="38" t="s">
        <v>494</v>
      </c>
      <c r="D483" s="45"/>
      <c r="E483" s="46" t="s">
        <v>192</v>
      </c>
      <c r="F483" s="46"/>
      <c r="G483" s="38"/>
    </row>
    <row r="484" spans="1:248" s="94" customFormat="1" ht="18" customHeight="1" x14ac:dyDescent="0.25">
      <c r="A484" s="43" t="s">
        <v>495</v>
      </c>
      <c r="B484" s="43"/>
      <c r="C484" s="29"/>
      <c r="D484" s="29"/>
      <c r="E484" s="28"/>
      <c r="F484" s="30"/>
      <c r="G484" s="31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40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127"/>
    </row>
    <row r="485" spans="1:248" s="49" customFormat="1" ht="18" customHeight="1" x14ac:dyDescent="0.25">
      <c r="A485" s="44">
        <f>IF(C485&lt;&gt;" ",COUNTA(C$10:$C485)," ")</f>
        <v>440</v>
      </c>
      <c r="B485" s="44">
        <v>1</v>
      </c>
      <c r="C485" s="38" t="s">
        <v>496</v>
      </c>
      <c r="D485" s="45"/>
      <c r="E485" s="46" t="s">
        <v>194</v>
      </c>
      <c r="F485" s="46" t="s">
        <v>195</v>
      </c>
      <c r="G485" s="38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40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94"/>
    </row>
    <row r="486" spans="1:248" s="49" customFormat="1" ht="18" customHeight="1" x14ac:dyDescent="0.25">
      <c r="A486" s="44">
        <f>IF(C486&lt;&gt;" ",COUNTA(C$10:$C486)," ")</f>
        <v>441</v>
      </c>
      <c r="B486" s="44">
        <v>2</v>
      </c>
      <c r="C486" s="38" t="s">
        <v>497</v>
      </c>
      <c r="D486" s="45"/>
      <c r="E486" s="46" t="s">
        <v>194</v>
      </c>
      <c r="F486" s="46" t="s">
        <v>195</v>
      </c>
      <c r="G486" s="38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70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</row>
    <row r="487" spans="1:248" s="66" customFormat="1" ht="18" customHeight="1" x14ac:dyDescent="0.25">
      <c r="A487" s="44">
        <f>IF(C487&lt;&gt;" ",COUNTA(C$10:$C487)," ")</f>
        <v>442</v>
      </c>
      <c r="B487" s="44">
        <v>3</v>
      </c>
      <c r="C487" s="38" t="s">
        <v>498</v>
      </c>
      <c r="D487" s="45"/>
      <c r="E487" s="46" t="s">
        <v>194</v>
      </c>
      <c r="F487" s="46" t="s">
        <v>195</v>
      </c>
      <c r="G487" s="38"/>
    </row>
    <row r="488" spans="1:248" s="58" customFormat="1" ht="18" customHeight="1" x14ac:dyDescent="0.25">
      <c r="A488" s="43" t="s">
        <v>499</v>
      </c>
      <c r="B488" s="43"/>
      <c r="C488" s="29"/>
      <c r="D488" s="29"/>
      <c r="E488" s="28"/>
      <c r="F488" s="30"/>
      <c r="G488" s="31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48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9"/>
      <c r="GL488" s="49"/>
      <c r="GM488" s="49"/>
      <c r="GN488" s="49"/>
      <c r="GO488" s="49"/>
      <c r="GP488" s="49"/>
      <c r="GQ488" s="49"/>
      <c r="GR488" s="49"/>
      <c r="GS488" s="49"/>
      <c r="GT488" s="49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  <c r="HM488" s="49"/>
      <c r="HN488" s="49"/>
      <c r="HO488" s="49"/>
      <c r="HP488" s="49"/>
      <c r="HQ488" s="49"/>
      <c r="HR488" s="49"/>
      <c r="HS488" s="49"/>
      <c r="HT488" s="49"/>
      <c r="HU488" s="49"/>
      <c r="HV488" s="49"/>
      <c r="HW488" s="49"/>
      <c r="HX488" s="49"/>
      <c r="HY488" s="49"/>
      <c r="HZ488" s="49"/>
      <c r="IA488" s="49"/>
      <c r="IB488" s="49"/>
      <c r="IC488" s="49"/>
      <c r="ID488" s="49"/>
      <c r="IE488" s="49"/>
      <c r="IF488" s="49"/>
      <c r="IG488" s="49"/>
      <c r="IH488" s="49"/>
      <c r="II488" s="49"/>
      <c r="IJ488" s="49"/>
      <c r="IK488" s="49"/>
      <c r="IL488" s="49"/>
      <c r="IM488" s="49"/>
      <c r="IN488" s="49"/>
    </row>
    <row r="489" spans="1:248" s="66" customFormat="1" ht="18" customHeight="1" x14ac:dyDescent="0.25">
      <c r="A489" s="44">
        <f>IF(C489&lt;&gt;" ",COUNTA(C$10:$C489)," ")</f>
        <v>443</v>
      </c>
      <c r="B489" s="44">
        <v>1</v>
      </c>
      <c r="C489" s="38" t="s">
        <v>500</v>
      </c>
      <c r="D489" s="45"/>
      <c r="E489" s="46" t="s">
        <v>194</v>
      </c>
      <c r="F489" s="65" t="s">
        <v>195</v>
      </c>
      <c r="G489" s="38"/>
    </row>
    <row r="490" spans="1:248" s="76" customFormat="1" ht="18" customHeight="1" x14ac:dyDescent="0.25">
      <c r="A490" s="43" t="s">
        <v>501</v>
      </c>
      <c r="B490" s="43"/>
      <c r="C490" s="29"/>
      <c r="D490" s="29"/>
      <c r="E490" s="28"/>
      <c r="F490" s="30"/>
      <c r="G490" s="31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128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  <c r="EH490" s="94"/>
      <c r="EI490" s="94"/>
      <c r="EJ490" s="94"/>
      <c r="EK490" s="94"/>
      <c r="EL490" s="94"/>
      <c r="EM490" s="94"/>
      <c r="EN490" s="94"/>
      <c r="EO490" s="94"/>
      <c r="EP490" s="94"/>
      <c r="EQ490" s="94"/>
      <c r="ER490" s="94"/>
      <c r="ES490" s="94"/>
      <c r="ET490" s="94"/>
      <c r="EU490" s="94"/>
      <c r="EV490" s="94"/>
      <c r="EW490" s="94"/>
      <c r="EX490" s="94"/>
      <c r="EY490" s="94"/>
      <c r="EZ490" s="94"/>
      <c r="FA490" s="94"/>
      <c r="FB490" s="94"/>
      <c r="FC490" s="94"/>
      <c r="FD490" s="94"/>
      <c r="FE490" s="94"/>
      <c r="FF490" s="94"/>
      <c r="FG490" s="94"/>
      <c r="FH490" s="94"/>
      <c r="FI490" s="94"/>
      <c r="FJ490" s="94"/>
      <c r="FK490" s="94"/>
      <c r="FL490" s="94"/>
      <c r="FM490" s="94"/>
      <c r="FN490" s="94"/>
      <c r="FO490" s="94"/>
      <c r="FP490" s="94"/>
      <c r="FQ490" s="94"/>
      <c r="FR490" s="94"/>
      <c r="FS490" s="94"/>
      <c r="FT490" s="94"/>
      <c r="FU490" s="94"/>
      <c r="FV490" s="94"/>
      <c r="FW490" s="94"/>
      <c r="FX490" s="94"/>
      <c r="FY490" s="94"/>
      <c r="FZ490" s="94"/>
      <c r="GA490" s="94"/>
      <c r="GB490" s="94"/>
      <c r="GC490" s="94"/>
      <c r="GD490" s="94"/>
      <c r="GE490" s="94"/>
      <c r="GF490" s="94"/>
      <c r="GG490" s="94"/>
      <c r="GH490" s="94"/>
      <c r="GI490" s="94"/>
      <c r="GJ490" s="94"/>
      <c r="GK490" s="94"/>
      <c r="GL490" s="94"/>
      <c r="GM490" s="94"/>
      <c r="GN490" s="94"/>
      <c r="GO490" s="94"/>
      <c r="GP490" s="94"/>
      <c r="GQ490" s="94"/>
      <c r="GR490" s="94"/>
      <c r="GS490" s="94"/>
      <c r="GT490" s="94"/>
      <c r="GU490" s="94"/>
      <c r="GV490" s="94"/>
      <c r="GW490" s="94"/>
      <c r="GX490" s="94"/>
      <c r="GY490" s="94"/>
      <c r="GZ490" s="94"/>
      <c r="HA490" s="94"/>
      <c r="HB490" s="94"/>
      <c r="HC490" s="94"/>
      <c r="HD490" s="94"/>
      <c r="HE490" s="94"/>
      <c r="HF490" s="94"/>
      <c r="HG490" s="94"/>
      <c r="HH490" s="94"/>
      <c r="HI490" s="94"/>
      <c r="HJ490" s="94"/>
      <c r="HK490" s="94"/>
      <c r="HL490" s="94"/>
      <c r="HM490" s="94"/>
      <c r="HN490" s="94"/>
      <c r="HO490" s="94"/>
      <c r="HP490" s="94"/>
      <c r="HQ490" s="94"/>
      <c r="HR490" s="94"/>
      <c r="HS490" s="94"/>
      <c r="HT490" s="94"/>
      <c r="HU490" s="94"/>
      <c r="HV490" s="94"/>
      <c r="HW490" s="94"/>
      <c r="HX490" s="94"/>
      <c r="HY490" s="94"/>
      <c r="HZ490" s="94"/>
      <c r="IA490" s="94"/>
      <c r="IB490" s="94"/>
      <c r="IC490" s="94"/>
      <c r="ID490" s="94"/>
      <c r="IE490" s="94"/>
      <c r="IF490" s="94"/>
      <c r="IG490" s="94"/>
      <c r="IH490" s="94"/>
      <c r="II490" s="94"/>
      <c r="IJ490" s="94"/>
      <c r="IK490" s="94"/>
      <c r="IL490" s="94"/>
      <c r="IM490" s="94"/>
      <c r="IN490" s="41"/>
    </row>
    <row r="491" spans="1:248" s="47" customFormat="1" ht="18" customHeight="1" x14ac:dyDescent="0.25">
      <c r="A491" s="44">
        <f>IF(C491&lt;&gt;" ",COUNTA(C$10:$C491)," ")</f>
        <v>444</v>
      </c>
      <c r="B491" s="44">
        <f>IF(C491&lt;&gt;" ",COUNTA($C$491:C491)," ")</f>
        <v>1</v>
      </c>
      <c r="C491" s="38" t="s">
        <v>502</v>
      </c>
      <c r="D491" s="45"/>
      <c r="E491" s="46" t="s">
        <v>190</v>
      </c>
      <c r="F491" s="46" t="s">
        <v>191</v>
      </c>
      <c r="G491" s="38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48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  <c r="EL491" s="49"/>
      <c r="EM491" s="49"/>
      <c r="EN491" s="49"/>
      <c r="EO491" s="49"/>
      <c r="EP491" s="49"/>
      <c r="EQ491" s="49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9"/>
      <c r="FD491" s="49"/>
      <c r="FE491" s="49"/>
      <c r="FF491" s="49"/>
      <c r="FG491" s="49"/>
      <c r="FH491" s="49"/>
      <c r="FI491" s="49"/>
      <c r="FJ491" s="49"/>
      <c r="FK491" s="49"/>
      <c r="FL491" s="49"/>
      <c r="FM491" s="49"/>
      <c r="FN491" s="49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9"/>
      <c r="FZ491" s="49"/>
      <c r="GA491" s="49"/>
      <c r="GB491" s="49"/>
      <c r="GC491" s="49"/>
      <c r="GD491" s="49"/>
      <c r="GE491" s="49"/>
      <c r="GF491" s="49"/>
      <c r="GG491" s="49"/>
      <c r="GH491" s="49"/>
      <c r="GI491" s="49"/>
      <c r="GJ491" s="49"/>
      <c r="GK491" s="49"/>
      <c r="GL491" s="49"/>
      <c r="GM491" s="49"/>
      <c r="GN491" s="49"/>
      <c r="GO491" s="49"/>
      <c r="GP491" s="49"/>
      <c r="GQ491" s="49"/>
      <c r="GR491" s="49"/>
      <c r="GS491" s="49"/>
      <c r="GT491" s="49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  <c r="HM491" s="49"/>
      <c r="HN491" s="49"/>
      <c r="HO491" s="49"/>
      <c r="HP491" s="49"/>
      <c r="HQ491" s="49"/>
      <c r="HR491" s="49"/>
      <c r="HS491" s="49"/>
      <c r="HT491" s="49"/>
      <c r="HU491" s="49"/>
      <c r="HV491" s="49"/>
      <c r="HW491" s="49"/>
      <c r="HX491" s="49"/>
      <c r="HY491" s="49"/>
      <c r="HZ491" s="49"/>
      <c r="IA491" s="49"/>
      <c r="IB491" s="49"/>
      <c r="IC491" s="49"/>
      <c r="ID491" s="49"/>
      <c r="IE491" s="49"/>
      <c r="IF491" s="49"/>
      <c r="IG491" s="49"/>
      <c r="IH491" s="49"/>
      <c r="II491" s="49"/>
      <c r="IJ491" s="49"/>
      <c r="IK491" s="49"/>
      <c r="IL491" s="49"/>
      <c r="IM491" s="49"/>
      <c r="IN491" s="76"/>
    </row>
    <row r="492" spans="1:248" s="66" customFormat="1" ht="18" customHeight="1" x14ac:dyDescent="0.25">
      <c r="A492" s="44">
        <f>IF(C492&lt;&gt;" ",COUNTA(C$10:$C492)," ")</f>
        <v>445</v>
      </c>
      <c r="B492" s="44">
        <f>IF(C492&lt;&gt;" ",COUNTA($C$491:C492)," ")</f>
        <v>2</v>
      </c>
      <c r="C492" s="38" t="s">
        <v>503</v>
      </c>
      <c r="D492" s="45"/>
      <c r="E492" s="65" t="s">
        <v>194</v>
      </c>
      <c r="F492" s="65" t="s">
        <v>195</v>
      </c>
      <c r="G492" s="38"/>
    </row>
    <row r="493" spans="1:248" s="129" customFormat="1" ht="18" customHeight="1" x14ac:dyDescent="0.25">
      <c r="A493" s="43" t="s">
        <v>504</v>
      </c>
      <c r="B493" s="75"/>
      <c r="C493" s="29"/>
      <c r="D493" s="29"/>
      <c r="E493" s="28"/>
      <c r="F493" s="30"/>
      <c r="G493" s="31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57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  <c r="GL493" s="58"/>
      <c r="GM493" s="58"/>
      <c r="GN493" s="58"/>
      <c r="GO493" s="58"/>
      <c r="GP493" s="58"/>
      <c r="GQ493" s="58"/>
      <c r="GR493" s="58"/>
      <c r="GS493" s="58"/>
      <c r="GT493" s="58"/>
      <c r="GU493" s="58"/>
      <c r="GV493" s="58"/>
      <c r="GW493" s="58"/>
      <c r="GX493" s="58"/>
      <c r="GY493" s="58"/>
      <c r="GZ493" s="58"/>
      <c r="HA493" s="58"/>
      <c r="HB493" s="58"/>
      <c r="HC493" s="58"/>
      <c r="HD493" s="58"/>
      <c r="HE493" s="58"/>
      <c r="HF493" s="58"/>
      <c r="HG493" s="58"/>
      <c r="HH493" s="58"/>
      <c r="HI493" s="58"/>
      <c r="HJ493" s="58"/>
      <c r="HK493" s="58"/>
      <c r="HL493" s="58"/>
      <c r="HM493" s="58"/>
      <c r="HN493" s="58"/>
      <c r="HO493" s="58"/>
      <c r="HP493" s="58"/>
      <c r="HQ493" s="58"/>
      <c r="HR493" s="58"/>
      <c r="HS493" s="58"/>
      <c r="HT493" s="58"/>
      <c r="HU493" s="58"/>
      <c r="HV493" s="58"/>
      <c r="HW493" s="58"/>
      <c r="HX493" s="58"/>
      <c r="HY493" s="58"/>
      <c r="HZ493" s="58"/>
      <c r="IA493" s="58"/>
      <c r="IB493" s="58"/>
      <c r="IC493" s="58"/>
      <c r="ID493" s="58"/>
      <c r="IE493" s="58"/>
      <c r="IF493" s="58"/>
      <c r="IG493" s="58"/>
      <c r="IH493" s="58"/>
      <c r="II493" s="58"/>
      <c r="IJ493" s="58"/>
      <c r="IK493" s="58"/>
      <c r="IL493" s="58"/>
      <c r="IM493" s="58"/>
      <c r="IN493" s="73"/>
    </row>
    <row r="494" spans="1:248" s="130" customFormat="1" ht="18" customHeight="1" x14ac:dyDescent="0.25">
      <c r="A494" s="44">
        <f>IF(C494&lt;&gt;" ",COUNTA(C$10:$C494)," ")</f>
        <v>446</v>
      </c>
      <c r="B494" s="44">
        <v>1</v>
      </c>
      <c r="C494" s="38" t="s">
        <v>505</v>
      </c>
      <c r="D494" s="45"/>
      <c r="E494" s="46" t="s">
        <v>190</v>
      </c>
      <c r="F494" s="46" t="s">
        <v>191</v>
      </c>
      <c r="G494" s="38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60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  <c r="HS494" s="47"/>
      <c r="HT494" s="47"/>
      <c r="HU494" s="47"/>
      <c r="HV494" s="47"/>
      <c r="HW494" s="47"/>
      <c r="HX494" s="47"/>
      <c r="HY494" s="47"/>
      <c r="HZ494" s="47"/>
      <c r="IA494" s="47"/>
      <c r="IB494" s="47"/>
      <c r="IC494" s="47"/>
      <c r="ID494" s="47"/>
      <c r="IE494" s="47"/>
      <c r="IF494" s="47"/>
      <c r="IG494" s="47"/>
      <c r="IH494" s="47"/>
      <c r="II494" s="47"/>
      <c r="IJ494" s="47"/>
      <c r="IK494" s="47"/>
      <c r="IL494" s="47"/>
      <c r="IM494" s="47"/>
      <c r="IN494" s="129"/>
    </row>
    <row r="495" spans="1:248" s="66" customFormat="1" ht="18" customHeight="1" x14ac:dyDescent="0.25">
      <c r="A495" s="44">
        <f>IF(C495&lt;&gt;" ",COUNTA(C$10:$C495)," ")</f>
        <v>447</v>
      </c>
      <c r="B495" s="44">
        <v>2</v>
      </c>
      <c r="C495" s="38" t="s">
        <v>506</v>
      </c>
      <c r="D495" s="45"/>
      <c r="E495" s="65" t="s">
        <v>194</v>
      </c>
      <c r="F495" s="65" t="s">
        <v>195</v>
      </c>
      <c r="G495" s="38"/>
    </row>
    <row r="496" spans="1:248" s="130" customFormat="1" ht="18" customHeight="1" x14ac:dyDescent="0.25">
      <c r="A496" s="43" t="s">
        <v>507</v>
      </c>
      <c r="B496" s="43"/>
      <c r="C496" s="29"/>
      <c r="D496" s="29"/>
      <c r="E496" s="28"/>
      <c r="F496" s="30"/>
      <c r="G496" s="31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40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</row>
    <row r="497" spans="1:248" s="66" customFormat="1" ht="18" customHeight="1" x14ac:dyDescent="0.25">
      <c r="A497" s="44">
        <f>IF(C497&lt;&gt;" ",COUNTA(C$10:$C497)," ")</f>
        <v>448</v>
      </c>
      <c r="B497" s="44">
        <v>1</v>
      </c>
      <c r="C497" s="38" t="s">
        <v>508</v>
      </c>
      <c r="D497" s="45"/>
      <c r="E497" s="65" t="s">
        <v>190</v>
      </c>
      <c r="F497" s="65" t="s">
        <v>195</v>
      </c>
      <c r="G497" s="38"/>
    </row>
    <row r="498" spans="1:248" s="130" customFormat="1" ht="18" customHeight="1" x14ac:dyDescent="0.25">
      <c r="A498" s="43" t="s">
        <v>509</v>
      </c>
      <c r="B498" s="75"/>
      <c r="C498" s="29"/>
      <c r="D498" s="29"/>
      <c r="E498" s="28"/>
      <c r="F498" s="30"/>
      <c r="G498" s="31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72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  <c r="FS498" s="73"/>
      <c r="FT498" s="73"/>
      <c r="FU498" s="73"/>
      <c r="FV498" s="73"/>
      <c r="FW498" s="73"/>
      <c r="FX498" s="73"/>
      <c r="FY498" s="73"/>
      <c r="FZ498" s="73"/>
      <c r="GA498" s="73"/>
      <c r="GB498" s="73"/>
      <c r="GC498" s="73"/>
      <c r="GD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</row>
    <row r="499" spans="1:248" s="131" customFormat="1" ht="18" customHeight="1" x14ac:dyDescent="0.25">
      <c r="A499" s="44">
        <f>IF(C499&lt;&gt;" ",COUNTA(C$10:$C499)," ")</f>
        <v>449</v>
      </c>
      <c r="B499" s="44">
        <v>1</v>
      </c>
      <c r="C499" s="38" t="s">
        <v>510</v>
      </c>
      <c r="D499" s="45"/>
      <c r="E499" s="46" t="s">
        <v>190</v>
      </c>
      <c r="F499" s="46" t="s">
        <v>191</v>
      </c>
      <c r="G499" s="38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72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  <c r="FS499" s="73"/>
      <c r="FT499" s="73"/>
      <c r="FU499" s="73"/>
      <c r="FV499" s="73"/>
      <c r="FW499" s="73"/>
      <c r="FX499" s="73"/>
      <c r="FY499" s="73"/>
      <c r="FZ499" s="73"/>
      <c r="GA499" s="73"/>
      <c r="GB499" s="73"/>
      <c r="GC499" s="73"/>
      <c r="GD499" s="73"/>
      <c r="GE499" s="73"/>
      <c r="GF499" s="73"/>
      <c r="GG499" s="73"/>
      <c r="GH499" s="73"/>
      <c r="GI499" s="73"/>
      <c r="GJ499" s="73"/>
      <c r="GK499" s="73"/>
      <c r="GL499" s="73"/>
      <c r="GM499" s="73"/>
      <c r="GN499" s="73"/>
      <c r="GO499" s="73"/>
      <c r="GP499" s="73"/>
      <c r="GQ499" s="73"/>
      <c r="GR499" s="73"/>
      <c r="GS499" s="73"/>
      <c r="GT499" s="73"/>
      <c r="GU499" s="73"/>
      <c r="GV499" s="73"/>
      <c r="GW499" s="73"/>
      <c r="GX499" s="73"/>
      <c r="GY499" s="73"/>
      <c r="GZ499" s="73"/>
      <c r="HA499" s="73"/>
      <c r="HB499" s="73"/>
      <c r="HC499" s="73"/>
      <c r="HD499" s="73"/>
      <c r="HE499" s="73"/>
      <c r="HF499" s="73"/>
      <c r="HG499" s="73"/>
      <c r="HH499" s="73"/>
      <c r="HI499" s="73"/>
      <c r="HJ499" s="73"/>
      <c r="HK499" s="73"/>
      <c r="HL499" s="73"/>
      <c r="HM499" s="73"/>
      <c r="HN499" s="73"/>
      <c r="HO499" s="73"/>
      <c r="HP499" s="73"/>
      <c r="HQ499" s="73"/>
      <c r="HR499" s="73"/>
      <c r="HS499" s="73"/>
      <c r="HT499" s="73"/>
      <c r="HU499" s="73"/>
      <c r="HV499" s="73"/>
      <c r="HW499" s="73"/>
      <c r="HX499" s="73"/>
      <c r="HY499" s="73"/>
      <c r="HZ499" s="73"/>
      <c r="IA499" s="73"/>
      <c r="IB499" s="73"/>
      <c r="IC499" s="73"/>
      <c r="ID499" s="73"/>
      <c r="IE499" s="73"/>
      <c r="IF499" s="73"/>
      <c r="IG499" s="73"/>
      <c r="IH499" s="73"/>
      <c r="II499" s="73"/>
      <c r="IJ499" s="73"/>
      <c r="IK499" s="73"/>
      <c r="IL499" s="73"/>
      <c r="IM499" s="73"/>
      <c r="IN499" s="130"/>
    </row>
    <row r="500" spans="1:248" s="66" customFormat="1" ht="18" customHeight="1" x14ac:dyDescent="0.25">
      <c r="A500" s="44">
        <f>IF(C500&lt;&gt;" ",COUNTA(C$10:$C500)," ")</f>
        <v>450</v>
      </c>
      <c r="B500" s="44">
        <v>2</v>
      </c>
      <c r="C500" s="38" t="s">
        <v>511</v>
      </c>
      <c r="D500" s="45"/>
      <c r="E500" s="65" t="s">
        <v>194</v>
      </c>
      <c r="F500" s="65" t="s">
        <v>195</v>
      </c>
      <c r="G500" s="38"/>
    </row>
    <row r="501" spans="1:248" s="132" customFormat="1" ht="16.5" customHeight="1" x14ac:dyDescent="0.2">
      <c r="C501" s="133"/>
      <c r="D501" s="134">
        <f>COUNTIF(D9:D500,"A1")</f>
        <v>11</v>
      </c>
      <c r="E501" s="134">
        <f>COUNTIF(E9:E500,"HTXSNV")</f>
        <v>152</v>
      </c>
      <c r="F501" s="134">
        <f>COUNTIF(F9:F500,"CSTĐ")</f>
        <v>83</v>
      </c>
      <c r="G501" s="133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  <c r="AU501" s="136"/>
      <c r="AV501" s="136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  <c r="CM501" s="137"/>
      <c r="CN501" s="137"/>
      <c r="CO501" s="137"/>
      <c r="CP501" s="137"/>
      <c r="CQ501" s="137"/>
      <c r="CR501" s="137"/>
      <c r="CS501" s="137"/>
      <c r="CT501" s="137"/>
      <c r="CU501" s="137"/>
      <c r="CV501" s="137"/>
      <c r="CW501" s="137"/>
      <c r="CX501" s="137"/>
      <c r="CY501" s="137"/>
      <c r="CZ501" s="137"/>
      <c r="DA501" s="137"/>
      <c r="DB501" s="137"/>
      <c r="DC501" s="137"/>
      <c r="DD501" s="137"/>
      <c r="DE501" s="137"/>
      <c r="DF501" s="137"/>
      <c r="DG501" s="137"/>
      <c r="DH501" s="137"/>
      <c r="DI501" s="137"/>
      <c r="DJ501" s="137"/>
      <c r="DK501" s="137"/>
      <c r="DL501" s="137"/>
      <c r="DM501" s="137"/>
      <c r="DN501" s="137"/>
      <c r="DO501" s="137"/>
      <c r="DP501" s="137"/>
      <c r="DQ501" s="137"/>
      <c r="DR501" s="137"/>
      <c r="DS501" s="137"/>
      <c r="DT501" s="137"/>
      <c r="DU501" s="137"/>
      <c r="DV501" s="137"/>
      <c r="DW501" s="137"/>
      <c r="DX501" s="137"/>
      <c r="DY501" s="137"/>
      <c r="DZ501" s="137"/>
      <c r="EA501" s="137"/>
      <c r="EB501" s="137"/>
      <c r="EC501" s="137"/>
      <c r="ED501" s="137"/>
      <c r="EE501" s="137"/>
      <c r="EF501" s="137"/>
      <c r="EG501" s="137"/>
      <c r="EH501" s="137"/>
      <c r="EI501" s="137"/>
      <c r="EJ501" s="137"/>
      <c r="EK501" s="137"/>
      <c r="EL501" s="137"/>
      <c r="EM501" s="137"/>
      <c r="EN501" s="137"/>
      <c r="EO501" s="137"/>
      <c r="EP501" s="137"/>
      <c r="EQ501" s="137"/>
      <c r="ER501" s="137"/>
      <c r="ES501" s="137"/>
      <c r="ET501" s="137"/>
      <c r="EU501" s="137"/>
      <c r="EV501" s="137"/>
      <c r="EW501" s="137"/>
      <c r="EX501" s="137"/>
      <c r="EY501" s="137"/>
      <c r="EZ501" s="137"/>
      <c r="FA501" s="137"/>
      <c r="FB501" s="137"/>
      <c r="FC501" s="137"/>
      <c r="FD501" s="137"/>
      <c r="FE501" s="137"/>
      <c r="FF501" s="137"/>
      <c r="FG501" s="137"/>
      <c r="FH501" s="137"/>
      <c r="FI501" s="137"/>
      <c r="FJ501" s="137"/>
      <c r="FK501" s="137"/>
      <c r="FL501" s="137"/>
      <c r="FM501" s="137"/>
      <c r="FN501" s="137"/>
      <c r="FO501" s="137"/>
      <c r="FP501" s="137"/>
      <c r="FQ501" s="137"/>
      <c r="FR501" s="137"/>
      <c r="FS501" s="137"/>
      <c r="FT501" s="137"/>
      <c r="FU501" s="137"/>
      <c r="FV501" s="137"/>
      <c r="FW501" s="137"/>
      <c r="FX501" s="137"/>
      <c r="FY501" s="137"/>
      <c r="FZ501" s="137"/>
      <c r="GA501" s="137"/>
      <c r="GB501" s="137"/>
      <c r="GC501" s="137"/>
      <c r="GD501" s="137"/>
      <c r="GE501" s="137"/>
      <c r="GF501" s="137"/>
      <c r="GG501" s="137"/>
      <c r="GH501" s="137"/>
      <c r="GI501" s="137"/>
      <c r="GJ501" s="137"/>
      <c r="GK501" s="137"/>
      <c r="GL501" s="137"/>
      <c r="GM501" s="137"/>
      <c r="GN501" s="137"/>
      <c r="GO501" s="137"/>
      <c r="GP501" s="137"/>
      <c r="GQ501" s="137"/>
      <c r="GR501" s="137"/>
      <c r="GS501" s="137"/>
      <c r="GT501" s="137"/>
      <c r="GU501" s="137"/>
      <c r="GV501" s="137"/>
      <c r="GW501" s="137"/>
      <c r="GX501" s="137"/>
      <c r="GY501" s="137"/>
      <c r="GZ501" s="137"/>
      <c r="HA501" s="137"/>
      <c r="HB501" s="137"/>
      <c r="HC501" s="137"/>
      <c r="HD501" s="137"/>
      <c r="HE501" s="137"/>
      <c r="HF501" s="137"/>
      <c r="HG501" s="137"/>
      <c r="HH501" s="137"/>
      <c r="HI501" s="137"/>
      <c r="HJ501" s="137"/>
      <c r="HK501" s="137"/>
      <c r="HL501" s="137"/>
      <c r="HM501" s="137"/>
      <c r="HN501" s="137"/>
      <c r="HO501" s="137"/>
      <c r="HP501" s="137"/>
      <c r="HQ501" s="137"/>
      <c r="HR501" s="137"/>
      <c r="HS501" s="137"/>
      <c r="HT501" s="137"/>
      <c r="HU501" s="137"/>
      <c r="HV501" s="137"/>
      <c r="HW501" s="137"/>
      <c r="HX501" s="137"/>
      <c r="HY501" s="137"/>
      <c r="HZ501" s="137"/>
      <c r="IA501" s="137"/>
      <c r="IB501" s="137"/>
      <c r="IC501" s="137"/>
      <c r="ID501" s="137"/>
      <c r="IE501" s="137"/>
      <c r="IF501" s="137"/>
      <c r="IG501" s="137"/>
      <c r="IH501" s="137"/>
      <c r="II501" s="137"/>
      <c r="IJ501" s="137"/>
      <c r="IK501" s="137"/>
      <c r="IL501" s="137"/>
      <c r="IM501" s="136"/>
    </row>
    <row r="502" spans="1:248" ht="16.5" customHeight="1" x14ac:dyDescent="0.2">
      <c r="F502" s="135"/>
      <c r="AU502" s="136"/>
      <c r="IM502" s="132"/>
    </row>
    <row r="503" spans="1:248" ht="16.5" customHeight="1" x14ac:dyDescent="0.2">
      <c r="F503" s="135"/>
      <c r="AU503" s="136"/>
    </row>
    <row r="504" spans="1:248" ht="16.5" customHeight="1" x14ac:dyDescent="0.2"/>
    <row r="505" spans="1:248" ht="16.5" customHeight="1" x14ac:dyDescent="0.2"/>
    <row r="506" spans="1:248" ht="16.5" customHeight="1" x14ac:dyDescent="0.2"/>
    <row r="507" spans="1:248" ht="16.5" customHeight="1" x14ac:dyDescent="0.2"/>
    <row r="508" spans="1:248" ht="16.5" customHeight="1" x14ac:dyDescent="0.2"/>
    <row r="509" spans="1:248" ht="16.5" customHeight="1" x14ac:dyDescent="0.2"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  <c r="CA509" s="132"/>
      <c r="CB509" s="132"/>
      <c r="CC509" s="132"/>
      <c r="CD509" s="132"/>
      <c r="CE509" s="132"/>
      <c r="CF509" s="132"/>
      <c r="CG509" s="132"/>
      <c r="CH509" s="132"/>
      <c r="CI509" s="132"/>
      <c r="CJ509" s="132"/>
      <c r="CK509" s="132"/>
      <c r="CL509" s="132"/>
      <c r="CM509" s="132"/>
      <c r="CN509" s="132"/>
      <c r="CO509" s="132"/>
      <c r="CP509" s="132"/>
      <c r="CQ509" s="132"/>
      <c r="CR509" s="132"/>
      <c r="CS509" s="132"/>
      <c r="CT509" s="132"/>
      <c r="CU509" s="132"/>
      <c r="CV509" s="132"/>
      <c r="CW509" s="132"/>
      <c r="CX509" s="132"/>
      <c r="CY509" s="132"/>
      <c r="CZ509" s="132"/>
      <c r="DA509" s="132"/>
      <c r="DB509" s="132"/>
      <c r="DC509" s="132"/>
      <c r="DD509" s="132"/>
      <c r="DE509" s="132"/>
      <c r="DF509" s="132"/>
      <c r="DG509" s="132"/>
      <c r="DH509" s="132"/>
      <c r="DI509" s="132"/>
      <c r="DJ509" s="132"/>
      <c r="DK509" s="132"/>
      <c r="DL509" s="132"/>
      <c r="DM509" s="132"/>
      <c r="DN509" s="132"/>
      <c r="DO509" s="132"/>
      <c r="DP509" s="132"/>
      <c r="DQ509" s="132"/>
      <c r="DR509" s="132"/>
      <c r="DS509" s="132"/>
      <c r="DT509" s="132"/>
      <c r="DU509" s="132"/>
      <c r="DV509" s="132"/>
      <c r="DW509" s="132"/>
      <c r="DX509" s="132"/>
      <c r="DY509" s="132"/>
      <c r="DZ509" s="132"/>
      <c r="EA509" s="132"/>
      <c r="EB509" s="132"/>
      <c r="EC509" s="132"/>
      <c r="ED509" s="132"/>
      <c r="EE509" s="132"/>
      <c r="EF509" s="132"/>
      <c r="EG509" s="132"/>
      <c r="EH509" s="132"/>
      <c r="EI509" s="132"/>
      <c r="EJ509" s="132"/>
      <c r="EK509" s="132"/>
      <c r="EL509" s="132"/>
      <c r="EM509" s="132"/>
      <c r="EN509" s="132"/>
      <c r="EO509" s="132"/>
      <c r="EP509" s="132"/>
      <c r="EQ509" s="132"/>
      <c r="ER509" s="132"/>
      <c r="ES509" s="132"/>
      <c r="ET509" s="132"/>
      <c r="EU509" s="132"/>
      <c r="EV509" s="132"/>
      <c r="EW509" s="132"/>
      <c r="EX509" s="132"/>
      <c r="EY509" s="132"/>
      <c r="EZ509" s="132"/>
      <c r="FA509" s="132"/>
      <c r="FB509" s="132"/>
      <c r="FC509" s="132"/>
      <c r="FD509" s="132"/>
      <c r="FE509" s="132"/>
      <c r="FF509" s="132"/>
      <c r="FG509" s="132"/>
      <c r="FH509" s="132"/>
      <c r="FI509" s="132"/>
      <c r="FJ509" s="132"/>
      <c r="FK509" s="132"/>
      <c r="FL509" s="132"/>
      <c r="FM509" s="132"/>
      <c r="FN509" s="132"/>
      <c r="FO509" s="132"/>
      <c r="FP509" s="132"/>
      <c r="FQ509" s="132"/>
      <c r="FR509" s="132"/>
      <c r="FS509" s="132"/>
      <c r="FT509" s="132"/>
      <c r="FU509" s="132"/>
      <c r="FV509" s="132"/>
      <c r="FW509" s="132"/>
      <c r="FX509" s="132"/>
      <c r="FY509" s="132"/>
      <c r="FZ509" s="132"/>
      <c r="GA509" s="132"/>
      <c r="GB509" s="132"/>
      <c r="GC509" s="132"/>
      <c r="GD509" s="132"/>
      <c r="GE509" s="132"/>
      <c r="GF509" s="132"/>
      <c r="GG509" s="132"/>
      <c r="GH509" s="132"/>
      <c r="GI509" s="132"/>
      <c r="GJ509" s="132"/>
      <c r="GK509" s="132"/>
      <c r="GL509" s="132"/>
      <c r="GM509" s="132"/>
      <c r="GN509" s="132"/>
      <c r="GO509" s="132"/>
      <c r="GP509" s="132"/>
      <c r="GQ509" s="132"/>
      <c r="GR509" s="132"/>
      <c r="GS509" s="132"/>
      <c r="GT509" s="132"/>
      <c r="GU509" s="132"/>
      <c r="GV509" s="132"/>
      <c r="GW509" s="132"/>
      <c r="GX509" s="132"/>
      <c r="GY509" s="132"/>
      <c r="GZ509" s="132"/>
      <c r="HA509" s="132"/>
      <c r="HB509" s="132"/>
      <c r="HC509" s="132"/>
      <c r="HD509" s="132"/>
      <c r="HE509" s="132"/>
      <c r="HF509" s="132"/>
      <c r="HG509" s="132"/>
      <c r="HH509" s="132"/>
      <c r="HI509" s="132"/>
      <c r="HJ509" s="132"/>
      <c r="HK509" s="132"/>
      <c r="HL509" s="132"/>
      <c r="HM509" s="132"/>
      <c r="HN509" s="132"/>
      <c r="HO509" s="132"/>
      <c r="HP509" s="132"/>
      <c r="HQ509" s="132"/>
      <c r="HR509" s="132"/>
      <c r="HS509" s="132"/>
      <c r="HT509" s="132"/>
      <c r="HU509" s="132"/>
      <c r="HV509" s="132"/>
      <c r="HW509" s="132"/>
      <c r="HX509" s="132"/>
      <c r="HY509" s="132"/>
      <c r="HZ509" s="132"/>
      <c r="IA509" s="132"/>
      <c r="IB509" s="132"/>
      <c r="IC509" s="132"/>
      <c r="ID509" s="132"/>
      <c r="IE509" s="132"/>
      <c r="IF509" s="132"/>
      <c r="IG509" s="132"/>
      <c r="IH509" s="132"/>
      <c r="II509" s="132"/>
      <c r="IJ509" s="132"/>
      <c r="IK509" s="132"/>
      <c r="IL509" s="132"/>
      <c r="IM509" s="132"/>
    </row>
    <row r="510" spans="1:248" ht="16.5" customHeight="1" x14ac:dyDescent="0.2">
      <c r="C510" s="140"/>
      <c r="D510" s="141"/>
      <c r="G510" s="140"/>
    </row>
    <row r="511" spans="1:248" ht="16.5" customHeight="1" x14ac:dyDescent="0.2"/>
    <row r="512" spans="1:248" ht="16.5" customHeight="1" x14ac:dyDescent="0.2"/>
    <row r="513" spans="1:248" ht="16.5" customHeight="1" x14ac:dyDescent="0.2">
      <c r="A513" s="142"/>
      <c r="B513" s="142"/>
    </row>
    <row r="514" spans="1:248" s="132" customFormat="1" ht="16.5" customHeight="1" x14ac:dyDescent="0.2">
      <c r="A514" s="142"/>
      <c r="B514" s="142"/>
      <c r="C514" s="133"/>
      <c r="D514" s="138"/>
      <c r="E514" s="139"/>
      <c r="F514" s="139"/>
      <c r="G514" s="133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  <c r="BW514" s="136"/>
      <c r="BX514" s="136"/>
      <c r="BY514" s="136"/>
      <c r="BZ514" s="136"/>
      <c r="CA514" s="136"/>
      <c r="CB514" s="136"/>
      <c r="CC514" s="136"/>
      <c r="CD514" s="136"/>
      <c r="CE514" s="136"/>
      <c r="CF514" s="136"/>
      <c r="CG514" s="136"/>
      <c r="CH514" s="136"/>
      <c r="CI514" s="136"/>
      <c r="CJ514" s="136"/>
      <c r="CK514" s="136"/>
      <c r="CL514" s="136"/>
      <c r="CM514" s="136"/>
      <c r="CN514" s="136"/>
      <c r="CO514" s="136"/>
      <c r="CP514" s="136"/>
      <c r="CQ514" s="136"/>
      <c r="CR514" s="136"/>
      <c r="CS514" s="136"/>
      <c r="CT514" s="136"/>
      <c r="CU514" s="136"/>
      <c r="CV514" s="136"/>
      <c r="CW514" s="136"/>
      <c r="CX514" s="136"/>
      <c r="CY514" s="136"/>
      <c r="CZ514" s="136"/>
      <c r="DA514" s="136"/>
      <c r="DB514" s="136"/>
      <c r="DC514" s="136"/>
      <c r="DD514" s="136"/>
      <c r="DE514" s="136"/>
      <c r="DF514" s="136"/>
      <c r="DG514" s="136"/>
      <c r="DH514" s="136"/>
      <c r="DI514" s="136"/>
      <c r="DJ514" s="136"/>
      <c r="DK514" s="136"/>
      <c r="DL514" s="136"/>
      <c r="DM514" s="136"/>
      <c r="DN514" s="136"/>
      <c r="DO514" s="136"/>
      <c r="DP514" s="136"/>
      <c r="DQ514" s="136"/>
      <c r="DR514" s="136"/>
      <c r="DS514" s="136"/>
      <c r="DT514" s="136"/>
      <c r="DU514" s="136"/>
      <c r="DV514" s="136"/>
      <c r="DW514" s="136"/>
      <c r="DX514" s="136"/>
      <c r="DY514" s="136"/>
      <c r="DZ514" s="136"/>
      <c r="EA514" s="136"/>
      <c r="EB514" s="136"/>
      <c r="EC514" s="136"/>
      <c r="ED514" s="136"/>
      <c r="EE514" s="136"/>
      <c r="EF514" s="136"/>
      <c r="EG514" s="136"/>
      <c r="EH514" s="136"/>
      <c r="EI514" s="136"/>
      <c r="EJ514" s="136"/>
      <c r="EK514" s="136"/>
      <c r="EL514" s="136"/>
      <c r="EM514" s="136"/>
      <c r="EN514" s="136"/>
      <c r="EO514" s="136"/>
      <c r="EP514" s="136"/>
      <c r="EQ514" s="136"/>
      <c r="ER514" s="136"/>
      <c r="ES514" s="136"/>
      <c r="ET514" s="136"/>
      <c r="EU514" s="136"/>
      <c r="EV514" s="136"/>
      <c r="EW514" s="136"/>
      <c r="EX514" s="136"/>
      <c r="EY514" s="136"/>
      <c r="EZ514" s="136"/>
      <c r="FA514" s="136"/>
      <c r="FB514" s="136"/>
      <c r="FC514" s="136"/>
      <c r="FD514" s="136"/>
      <c r="FE514" s="136"/>
      <c r="FF514" s="136"/>
      <c r="FG514" s="136"/>
      <c r="FH514" s="136"/>
      <c r="FI514" s="136"/>
      <c r="FJ514" s="136"/>
      <c r="FK514" s="136"/>
      <c r="FL514" s="136"/>
      <c r="FM514" s="136"/>
      <c r="FN514" s="136"/>
      <c r="FO514" s="136"/>
      <c r="FP514" s="136"/>
      <c r="FQ514" s="136"/>
      <c r="FR514" s="136"/>
      <c r="FS514" s="136"/>
      <c r="FT514" s="136"/>
      <c r="FU514" s="136"/>
      <c r="FV514" s="136"/>
      <c r="FW514" s="136"/>
      <c r="FX514" s="136"/>
      <c r="FY514" s="136"/>
      <c r="FZ514" s="136"/>
      <c r="GA514" s="136"/>
      <c r="GB514" s="136"/>
      <c r="GC514" s="136"/>
      <c r="GD514" s="136"/>
      <c r="GE514" s="136"/>
      <c r="GF514" s="136"/>
      <c r="GG514" s="136"/>
      <c r="GH514" s="136"/>
      <c r="GI514" s="136"/>
      <c r="GJ514" s="136"/>
      <c r="GK514" s="136"/>
      <c r="GL514" s="136"/>
      <c r="GM514" s="136"/>
      <c r="GN514" s="136"/>
      <c r="GO514" s="136"/>
      <c r="GP514" s="136"/>
      <c r="GQ514" s="136"/>
      <c r="GR514" s="136"/>
      <c r="GS514" s="136"/>
      <c r="GT514" s="136"/>
      <c r="GU514" s="136"/>
      <c r="GV514" s="136"/>
      <c r="GW514" s="136"/>
      <c r="GX514" s="136"/>
      <c r="GY514" s="136"/>
      <c r="GZ514" s="136"/>
      <c r="HA514" s="136"/>
      <c r="HB514" s="136"/>
      <c r="HC514" s="136"/>
      <c r="HD514" s="136"/>
      <c r="HE514" s="136"/>
      <c r="HF514" s="136"/>
      <c r="HG514" s="136"/>
      <c r="HH514" s="136"/>
      <c r="HI514" s="136"/>
      <c r="HJ514" s="136"/>
      <c r="HK514" s="136"/>
      <c r="HL514" s="136"/>
      <c r="HM514" s="136"/>
      <c r="HN514" s="136"/>
      <c r="HO514" s="136"/>
      <c r="HP514" s="136"/>
      <c r="HQ514" s="136"/>
      <c r="HR514" s="136"/>
      <c r="HS514" s="136"/>
      <c r="HT514" s="136"/>
      <c r="HU514" s="136"/>
      <c r="HV514" s="136"/>
      <c r="HW514" s="136"/>
      <c r="HX514" s="136"/>
      <c r="HY514" s="136"/>
      <c r="HZ514" s="136"/>
      <c r="IA514" s="136"/>
      <c r="IB514" s="136"/>
      <c r="IC514" s="136"/>
      <c r="ID514" s="136"/>
      <c r="IE514" s="136"/>
      <c r="IF514" s="136"/>
      <c r="IG514" s="136"/>
      <c r="IH514" s="136"/>
      <c r="II514" s="136"/>
      <c r="IJ514" s="136"/>
      <c r="IK514" s="136"/>
      <c r="IL514" s="136"/>
      <c r="IM514" s="136"/>
      <c r="IN514" s="136"/>
    </row>
    <row r="515" spans="1:248" s="132" customFormat="1" ht="16.5" customHeight="1" x14ac:dyDescent="0.2">
      <c r="A515" s="142"/>
      <c r="B515" s="142"/>
      <c r="C515" s="133"/>
      <c r="D515" s="138"/>
      <c r="E515" s="139"/>
      <c r="F515" s="139"/>
      <c r="G515" s="133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  <c r="BW515" s="136"/>
      <c r="BX515" s="136"/>
      <c r="BY515" s="136"/>
      <c r="BZ515" s="136"/>
      <c r="CA515" s="136"/>
      <c r="CB515" s="136"/>
      <c r="CC515" s="136"/>
      <c r="CD515" s="136"/>
      <c r="CE515" s="136"/>
      <c r="CF515" s="136"/>
      <c r="CG515" s="136"/>
      <c r="CH515" s="136"/>
      <c r="CI515" s="136"/>
      <c r="CJ515" s="136"/>
      <c r="CK515" s="136"/>
      <c r="CL515" s="136"/>
      <c r="CM515" s="136"/>
      <c r="CN515" s="136"/>
      <c r="CO515" s="136"/>
      <c r="CP515" s="136"/>
      <c r="CQ515" s="136"/>
      <c r="CR515" s="136"/>
      <c r="CS515" s="136"/>
      <c r="CT515" s="136"/>
      <c r="CU515" s="136"/>
      <c r="CV515" s="136"/>
      <c r="CW515" s="136"/>
      <c r="CX515" s="136"/>
      <c r="CY515" s="136"/>
      <c r="CZ515" s="136"/>
      <c r="DA515" s="136"/>
      <c r="DB515" s="136"/>
      <c r="DC515" s="136"/>
      <c r="DD515" s="136"/>
      <c r="DE515" s="136"/>
      <c r="DF515" s="136"/>
      <c r="DG515" s="136"/>
      <c r="DH515" s="136"/>
      <c r="DI515" s="136"/>
      <c r="DJ515" s="136"/>
      <c r="DK515" s="136"/>
      <c r="DL515" s="136"/>
      <c r="DM515" s="136"/>
      <c r="DN515" s="136"/>
      <c r="DO515" s="136"/>
      <c r="DP515" s="136"/>
      <c r="DQ515" s="136"/>
      <c r="DR515" s="136"/>
      <c r="DS515" s="136"/>
      <c r="DT515" s="136"/>
      <c r="DU515" s="136"/>
      <c r="DV515" s="136"/>
      <c r="DW515" s="136"/>
      <c r="DX515" s="136"/>
      <c r="DY515" s="136"/>
      <c r="DZ515" s="136"/>
      <c r="EA515" s="136"/>
      <c r="EB515" s="136"/>
      <c r="EC515" s="136"/>
      <c r="ED515" s="136"/>
      <c r="EE515" s="136"/>
      <c r="EF515" s="136"/>
      <c r="EG515" s="136"/>
      <c r="EH515" s="136"/>
      <c r="EI515" s="136"/>
      <c r="EJ515" s="136"/>
      <c r="EK515" s="136"/>
      <c r="EL515" s="136"/>
      <c r="EM515" s="136"/>
      <c r="EN515" s="136"/>
      <c r="EO515" s="136"/>
      <c r="EP515" s="136"/>
      <c r="EQ515" s="136"/>
      <c r="ER515" s="136"/>
      <c r="ES515" s="136"/>
      <c r="ET515" s="136"/>
      <c r="EU515" s="136"/>
      <c r="EV515" s="136"/>
      <c r="EW515" s="136"/>
      <c r="EX515" s="136"/>
      <c r="EY515" s="136"/>
      <c r="EZ515" s="136"/>
      <c r="FA515" s="136"/>
      <c r="FB515" s="136"/>
      <c r="FC515" s="136"/>
      <c r="FD515" s="136"/>
      <c r="FE515" s="136"/>
      <c r="FF515" s="136"/>
      <c r="FG515" s="136"/>
      <c r="FH515" s="136"/>
      <c r="FI515" s="136"/>
      <c r="FJ515" s="136"/>
      <c r="FK515" s="136"/>
      <c r="FL515" s="136"/>
      <c r="FM515" s="136"/>
      <c r="FN515" s="136"/>
      <c r="FO515" s="136"/>
      <c r="FP515" s="136"/>
      <c r="FQ515" s="136"/>
      <c r="FR515" s="136"/>
      <c r="FS515" s="136"/>
      <c r="FT515" s="136"/>
      <c r="FU515" s="136"/>
      <c r="FV515" s="136"/>
      <c r="FW515" s="136"/>
      <c r="FX515" s="136"/>
      <c r="FY515" s="136"/>
      <c r="FZ515" s="136"/>
      <c r="GA515" s="136"/>
      <c r="GB515" s="136"/>
      <c r="GC515" s="136"/>
      <c r="GD515" s="136"/>
      <c r="GE515" s="136"/>
      <c r="GF515" s="136"/>
      <c r="GG515" s="136"/>
      <c r="GH515" s="136"/>
      <c r="GI515" s="136"/>
      <c r="GJ515" s="136"/>
      <c r="GK515" s="136"/>
      <c r="GL515" s="136"/>
      <c r="GM515" s="136"/>
      <c r="GN515" s="136"/>
      <c r="GO515" s="136"/>
      <c r="GP515" s="136"/>
      <c r="GQ515" s="136"/>
      <c r="GR515" s="136"/>
      <c r="GS515" s="136"/>
      <c r="GT515" s="136"/>
      <c r="GU515" s="136"/>
      <c r="GV515" s="136"/>
      <c r="GW515" s="136"/>
      <c r="GX515" s="136"/>
      <c r="GY515" s="136"/>
      <c r="GZ515" s="136"/>
      <c r="HA515" s="136"/>
      <c r="HB515" s="136"/>
      <c r="HC515" s="136"/>
      <c r="HD515" s="136"/>
      <c r="HE515" s="136"/>
      <c r="HF515" s="136"/>
      <c r="HG515" s="136"/>
      <c r="HH515" s="136"/>
      <c r="HI515" s="136"/>
      <c r="HJ515" s="136"/>
      <c r="HK515" s="136"/>
      <c r="HL515" s="136"/>
      <c r="HM515" s="136"/>
      <c r="HN515" s="136"/>
      <c r="HO515" s="136"/>
      <c r="HP515" s="136"/>
      <c r="HQ515" s="136"/>
      <c r="HR515" s="136"/>
      <c r="HS515" s="136"/>
      <c r="HT515" s="136"/>
      <c r="HU515" s="136"/>
      <c r="HV515" s="136"/>
      <c r="HW515" s="136"/>
      <c r="HX515" s="136"/>
      <c r="HY515" s="136"/>
      <c r="HZ515" s="136"/>
      <c r="IA515" s="136"/>
      <c r="IB515" s="136"/>
      <c r="IC515" s="136"/>
      <c r="ID515" s="136"/>
      <c r="IE515" s="136"/>
      <c r="IF515" s="136"/>
      <c r="IG515" s="136"/>
      <c r="IH515" s="136"/>
      <c r="II515" s="136"/>
      <c r="IJ515" s="136"/>
      <c r="IK515" s="136"/>
      <c r="IL515" s="136"/>
      <c r="IM515" s="136"/>
    </row>
    <row r="516" spans="1:248" s="132" customFormat="1" ht="16.5" customHeight="1" x14ac:dyDescent="0.2">
      <c r="A516" s="142"/>
      <c r="B516" s="142"/>
      <c r="C516" s="133"/>
      <c r="D516" s="138"/>
      <c r="E516" s="139"/>
      <c r="F516" s="139"/>
      <c r="G516" s="133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  <c r="BW516" s="136"/>
      <c r="BX516" s="136"/>
      <c r="BY516" s="136"/>
      <c r="BZ516" s="136"/>
      <c r="CA516" s="136"/>
      <c r="CB516" s="136"/>
      <c r="CC516" s="136"/>
      <c r="CD516" s="136"/>
      <c r="CE516" s="136"/>
      <c r="CF516" s="136"/>
      <c r="CG516" s="136"/>
      <c r="CH516" s="136"/>
      <c r="CI516" s="136"/>
      <c r="CJ516" s="136"/>
      <c r="CK516" s="136"/>
      <c r="CL516" s="136"/>
      <c r="CM516" s="136"/>
      <c r="CN516" s="136"/>
      <c r="CO516" s="136"/>
      <c r="CP516" s="136"/>
      <c r="CQ516" s="136"/>
      <c r="CR516" s="136"/>
      <c r="CS516" s="136"/>
      <c r="CT516" s="136"/>
      <c r="CU516" s="136"/>
      <c r="CV516" s="136"/>
      <c r="CW516" s="136"/>
      <c r="CX516" s="136"/>
      <c r="CY516" s="136"/>
      <c r="CZ516" s="136"/>
      <c r="DA516" s="136"/>
      <c r="DB516" s="136"/>
      <c r="DC516" s="136"/>
      <c r="DD516" s="136"/>
      <c r="DE516" s="136"/>
      <c r="DF516" s="136"/>
      <c r="DG516" s="136"/>
      <c r="DH516" s="136"/>
      <c r="DI516" s="136"/>
      <c r="DJ516" s="136"/>
      <c r="DK516" s="136"/>
      <c r="DL516" s="136"/>
      <c r="DM516" s="136"/>
      <c r="DN516" s="136"/>
      <c r="DO516" s="136"/>
      <c r="DP516" s="136"/>
      <c r="DQ516" s="136"/>
      <c r="DR516" s="136"/>
      <c r="DS516" s="136"/>
      <c r="DT516" s="136"/>
      <c r="DU516" s="136"/>
      <c r="DV516" s="136"/>
      <c r="DW516" s="136"/>
      <c r="DX516" s="136"/>
      <c r="DY516" s="136"/>
      <c r="DZ516" s="136"/>
      <c r="EA516" s="136"/>
      <c r="EB516" s="136"/>
      <c r="EC516" s="136"/>
      <c r="ED516" s="136"/>
      <c r="EE516" s="136"/>
      <c r="EF516" s="136"/>
      <c r="EG516" s="136"/>
      <c r="EH516" s="136"/>
      <c r="EI516" s="136"/>
      <c r="EJ516" s="136"/>
      <c r="EK516" s="136"/>
      <c r="EL516" s="136"/>
      <c r="EM516" s="136"/>
      <c r="EN516" s="136"/>
      <c r="EO516" s="136"/>
      <c r="EP516" s="136"/>
      <c r="EQ516" s="136"/>
      <c r="ER516" s="136"/>
      <c r="ES516" s="136"/>
      <c r="ET516" s="136"/>
      <c r="EU516" s="136"/>
      <c r="EV516" s="136"/>
      <c r="EW516" s="136"/>
      <c r="EX516" s="136"/>
      <c r="EY516" s="136"/>
      <c r="EZ516" s="136"/>
      <c r="FA516" s="136"/>
      <c r="FB516" s="136"/>
      <c r="FC516" s="136"/>
      <c r="FD516" s="136"/>
      <c r="FE516" s="136"/>
      <c r="FF516" s="136"/>
      <c r="FG516" s="136"/>
      <c r="FH516" s="136"/>
      <c r="FI516" s="136"/>
      <c r="FJ516" s="136"/>
      <c r="FK516" s="136"/>
      <c r="FL516" s="136"/>
      <c r="FM516" s="136"/>
      <c r="FN516" s="136"/>
      <c r="FO516" s="136"/>
      <c r="FP516" s="136"/>
      <c r="FQ516" s="136"/>
      <c r="FR516" s="136"/>
      <c r="FS516" s="136"/>
      <c r="FT516" s="136"/>
      <c r="FU516" s="136"/>
      <c r="FV516" s="136"/>
      <c r="FW516" s="136"/>
      <c r="FX516" s="136"/>
      <c r="FY516" s="136"/>
      <c r="FZ516" s="136"/>
      <c r="GA516" s="136"/>
      <c r="GB516" s="136"/>
      <c r="GC516" s="136"/>
      <c r="GD516" s="136"/>
      <c r="GE516" s="136"/>
      <c r="GF516" s="136"/>
      <c r="GG516" s="136"/>
      <c r="GH516" s="136"/>
      <c r="GI516" s="136"/>
      <c r="GJ516" s="136"/>
      <c r="GK516" s="136"/>
      <c r="GL516" s="136"/>
      <c r="GM516" s="136"/>
      <c r="GN516" s="136"/>
      <c r="GO516" s="136"/>
      <c r="GP516" s="136"/>
      <c r="GQ516" s="136"/>
      <c r="GR516" s="136"/>
      <c r="GS516" s="136"/>
      <c r="GT516" s="136"/>
      <c r="GU516" s="136"/>
      <c r="GV516" s="136"/>
      <c r="GW516" s="136"/>
      <c r="GX516" s="136"/>
      <c r="GY516" s="136"/>
      <c r="GZ516" s="136"/>
      <c r="HA516" s="136"/>
      <c r="HB516" s="136"/>
      <c r="HC516" s="136"/>
      <c r="HD516" s="136"/>
      <c r="HE516" s="136"/>
      <c r="HF516" s="136"/>
      <c r="HG516" s="136"/>
      <c r="HH516" s="136"/>
      <c r="HI516" s="136"/>
      <c r="HJ516" s="136"/>
      <c r="HK516" s="136"/>
      <c r="HL516" s="136"/>
      <c r="HM516" s="136"/>
      <c r="HN516" s="136"/>
      <c r="HO516" s="136"/>
      <c r="HP516" s="136"/>
      <c r="HQ516" s="136"/>
      <c r="HR516" s="136"/>
      <c r="HS516" s="136"/>
      <c r="HT516" s="136"/>
      <c r="HU516" s="136"/>
      <c r="HV516" s="136"/>
      <c r="HW516" s="136"/>
      <c r="HX516" s="136"/>
      <c r="HY516" s="136"/>
      <c r="HZ516" s="136"/>
      <c r="IA516" s="136"/>
      <c r="IB516" s="136"/>
      <c r="IC516" s="136"/>
      <c r="ID516" s="136"/>
      <c r="IE516" s="136"/>
      <c r="IF516" s="136"/>
      <c r="IG516" s="136"/>
      <c r="IH516" s="136"/>
      <c r="II516" s="136"/>
      <c r="IJ516" s="136"/>
      <c r="IK516" s="136"/>
      <c r="IL516" s="136"/>
      <c r="IM516" s="136"/>
    </row>
    <row r="517" spans="1:248" s="132" customFormat="1" ht="16.5" customHeight="1" x14ac:dyDescent="0.2">
      <c r="A517" s="142"/>
      <c r="B517" s="142"/>
      <c r="C517" s="133"/>
      <c r="D517" s="138"/>
      <c r="E517" s="139"/>
      <c r="F517" s="139"/>
      <c r="G517" s="133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  <c r="BW517" s="136"/>
      <c r="BX517" s="136"/>
      <c r="BY517" s="136"/>
      <c r="BZ517" s="136"/>
      <c r="CA517" s="136"/>
      <c r="CB517" s="136"/>
      <c r="CC517" s="136"/>
      <c r="CD517" s="136"/>
      <c r="CE517" s="136"/>
      <c r="CF517" s="136"/>
      <c r="CG517" s="136"/>
      <c r="CH517" s="136"/>
      <c r="CI517" s="136"/>
      <c r="CJ517" s="136"/>
      <c r="CK517" s="136"/>
      <c r="CL517" s="136"/>
      <c r="CM517" s="136"/>
      <c r="CN517" s="136"/>
      <c r="CO517" s="136"/>
      <c r="CP517" s="136"/>
      <c r="CQ517" s="136"/>
      <c r="CR517" s="136"/>
      <c r="CS517" s="136"/>
      <c r="CT517" s="136"/>
      <c r="CU517" s="136"/>
      <c r="CV517" s="136"/>
      <c r="CW517" s="136"/>
      <c r="CX517" s="136"/>
      <c r="CY517" s="136"/>
      <c r="CZ517" s="136"/>
      <c r="DA517" s="136"/>
      <c r="DB517" s="136"/>
      <c r="DC517" s="136"/>
      <c r="DD517" s="136"/>
      <c r="DE517" s="136"/>
      <c r="DF517" s="136"/>
      <c r="DG517" s="136"/>
      <c r="DH517" s="136"/>
      <c r="DI517" s="136"/>
      <c r="DJ517" s="136"/>
      <c r="DK517" s="136"/>
      <c r="DL517" s="136"/>
      <c r="DM517" s="136"/>
      <c r="DN517" s="136"/>
      <c r="DO517" s="136"/>
      <c r="DP517" s="136"/>
      <c r="DQ517" s="136"/>
      <c r="DR517" s="136"/>
      <c r="DS517" s="136"/>
      <c r="DT517" s="136"/>
      <c r="DU517" s="136"/>
      <c r="DV517" s="136"/>
      <c r="DW517" s="136"/>
      <c r="DX517" s="136"/>
      <c r="DY517" s="136"/>
      <c r="DZ517" s="136"/>
      <c r="EA517" s="136"/>
      <c r="EB517" s="136"/>
      <c r="EC517" s="136"/>
      <c r="ED517" s="136"/>
      <c r="EE517" s="136"/>
      <c r="EF517" s="136"/>
      <c r="EG517" s="136"/>
      <c r="EH517" s="136"/>
      <c r="EI517" s="136"/>
      <c r="EJ517" s="136"/>
      <c r="EK517" s="136"/>
      <c r="EL517" s="136"/>
      <c r="EM517" s="136"/>
      <c r="EN517" s="136"/>
      <c r="EO517" s="136"/>
      <c r="EP517" s="136"/>
      <c r="EQ517" s="136"/>
      <c r="ER517" s="136"/>
      <c r="ES517" s="136"/>
      <c r="ET517" s="136"/>
      <c r="EU517" s="136"/>
      <c r="EV517" s="136"/>
      <c r="EW517" s="136"/>
      <c r="EX517" s="136"/>
      <c r="EY517" s="136"/>
      <c r="EZ517" s="136"/>
      <c r="FA517" s="136"/>
      <c r="FB517" s="136"/>
      <c r="FC517" s="136"/>
      <c r="FD517" s="136"/>
      <c r="FE517" s="136"/>
      <c r="FF517" s="136"/>
      <c r="FG517" s="136"/>
      <c r="FH517" s="136"/>
      <c r="FI517" s="136"/>
      <c r="FJ517" s="136"/>
      <c r="FK517" s="136"/>
      <c r="FL517" s="136"/>
      <c r="FM517" s="136"/>
      <c r="FN517" s="136"/>
      <c r="FO517" s="136"/>
      <c r="FP517" s="136"/>
      <c r="FQ517" s="136"/>
      <c r="FR517" s="136"/>
      <c r="FS517" s="136"/>
      <c r="FT517" s="136"/>
      <c r="FU517" s="136"/>
      <c r="FV517" s="136"/>
      <c r="FW517" s="136"/>
      <c r="FX517" s="136"/>
      <c r="FY517" s="136"/>
      <c r="FZ517" s="136"/>
      <c r="GA517" s="136"/>
      <c r="GB517" s="136"/>
      <c r="GC517" s="136"/>
      <c r="GD517" s="136"/>
      <c r="GE517" s="136"/>
      <c r="GF517" s="136"/>
      <c r="GG517" s="136"/>
      <c r="GH517" s="136"/>
      <c r="GI517" s="136"/>
      <c r="GJ517" s="136"/>
      <c r="GK517" s="136"/>
      <c r="GL517" s="136"/>
      <c r="GM517" s="136"/>
      <c r="GN517" s="136"/>
      <c r="GO517" s="136"/>
      <c r="GP517" s="136"/>
      <c r="GQ517" s="136"/>
      <c r="GR517" s="136"/>
      <c r="GS517" s="136"/>
      <c r="GT517" s="136"/>
      <c r="GU517" s="136"/>
      <c r="GV517" s="136"/>
      <c r="GW517" s="136"/>
      <c r="GX517" s="136"/>
      <c r="GY517" s="136"/>
      <c r="GZ517" s="136"/>
      <c r="HA517" s="136"/>
      <c r="HB517" s="136"/>
      <c r="HC517" s="136"/>
      <c r="HD517" s="136"/>
      <c r="HE517" s="136"/>
      <c r="HF517" s="136"/>
      <c r="HG517" s="136"/>
      <c r="HH517" s="136"/>
      <c r="HI517" s="136"/>
      <c r="HJ517" s="136"/>
      <c r="HK517" s="136"/>
      <c r="HL517" s="136"/>
      <c r="HM517" s="136"/>
      <c r="HN517" s="136"/>
      <c r="HO517" s="136"/>
      <c r="HP517" s="136"/>
      <c r="HQ517" s="136"/>
      <c r="HR517" s="136"/>
      <c r="HS517" s="136"/>
      <c r="HT517" s="136"/>
      <c r="HU517" s="136"/>
      <c r="HV517" s="136"/>
      <c r="HW517" s="136"/>
      <c r="HX517" s="136"/>
      <c r="HY517" s="136"/>
      <c r="HZ517" s="136"/>
      <c r="IA517" s="136"/>
      <c r="IB517" s="136"/>
      <c r="IC517" s="136"/>
      <c r="ID517" s="136"/>
      <c r="IE517" s="136"/>
      <c r="IF517" s="136"/>
      <c r="IG517" s="136"/>
      <c r="IH517" s="136"/>
      <c r="II517" s="136"/>
      <c r="IJ517" s="136"/>
      <c r="IK517" s="136"/>
      <c r="IL517" s="136"/>
      <c r="IM517" s="136"/>
    </row>
    <row r="518" spans="1:248" s="132" customFormat="1" ht="16.5" customHeight="1" x14ac:dyDescent="0.2">
      <c r="A518" s="142"/>
      <c r="B518" s="142"/>
      <c r="C518" s="133"/>
      <c r="D518" s="138"/>
      <c r="E518" s="139"/>
      <c r="F518" s="139"/>
      <c r="G518" s="133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  <c r="BW518" s="136"/>
      <c r="BX518" s="136"/>
      <c r="BY518" s="136"/>
      <c r="BZ518" s="136"/>
      <c r="CA518" s="136"/>
      <c r="CB518" s="136"/>
      <c r="CC518" s="136"/>
      <c r="CD518" s="136"/>
      <c r="CE518" s="136"/>
      <c r="CF518" s="136"/>
      <c r="CG518" s="136"/>
      <c r="CH518" s="136"/>
      <c r="CI518" s="136"/>
      <c r="CJ518" s="136"/>
      <c r="CK518" s="136"/>
      <c r="CL518" s="136"/>
      <c r="CM518" s="136"/>
      <c r="CN518" s="136"/>
      <c r="CO518" s="136"/>
      <c r="CP518" s="136"/>
      <c r="CQ518" s="136"/>
      <c r="CR518" s="136"/>
      <c r="CS518" s="136"/>
      <c r="CT518" s="136"/>
      <c r="CU518" s="136"/>
      <c r="CV518" s="136"/>
      <c r="CW518" s="136"/>
      <c r="CX518" s="136"/>
      <c r="CY518" s="136"/>
      <c r="CZ518" s="136"/>
      <c r="DA518" s="136"/>
      <c r="DB518" s="136"/>
      <c r="DC518" s="136"/>
      <c r="DD518" s="136"/>
      <c r="DE518" s="136"/>
      <c r="DF518" s="136"/>
      <c r="DG518" s="136"/>
      <c r="DH518" s="136"/>
      <c r="DI518" s="136"/>
      <c r="DJ518" s="136"/>
      <c r="DK518" s="136"/>
      <c r="DL518" s="136"/>
      <c r="DM518" s="136"/>
      <c r="DN518" s="136"/>
      <c r="DO518" s="136"/>
      <c r="DP518" s="136"/>
      <c r="DQ518" s="136"/>
      <c r="DR518" s="136"/>
      <c r="DS518" s="136"/>
      <c r="DT518" s="136"/>
      <c r="DU518" s="136"/>
      <c r="DV518" s="136"/>
      <c r="DW518" s="136"/>
      <c r="DX518" s="136"/>
      <c r="DY518" s="136"/>
      <c r="DZ518" s="136"/>
      <c r="EA518" s="136"/>
      <c r="EB518" s="136"/>
      <c r="EC518" s="136"/>
      <c r="ED518" s="136"/>
      <c r="EE518" s="136"/>
      <c r="EF518" s="136"/>
      <c r="EG518" s="136"/>
      <c r="EH518" s="136"/>
      <c r="EI518" s="136"/>
      <c r="EJ518" s="136"/>
      <c r="EK518" s="136"/>
      <c r="EL518" s="136"/>
      <c r="EM518" s="136"/>
      <c r="EN518" s="136"/>
      <c r="EO518" s="136"/>
      <c r="EP518" s="136"/>
      <c r="EQ518" s="136"/>
      <c r="ER518" s="136"/>
      <c r="ES518" s="136"/>
      <c r="ET518" s="136"/>
      <c r="EU518" s="136"/>
      <c r="EV518" s="136"/>
      <c r="EW518" s="136"/>
      <c r="EX518" s="136"/>
      <c r="EY518" s="136"/>
      <c r="EZ518" s="136"/>
      <c r="FA518" s="136"/>
      <c r="FB518" s="136"/>
      <c r="FC518" s="136"/>
      <c r="FD518" s="136"/>
      <c r="FE518" s="136"/>
      <c r="FF518" s="136"/>
      <c r="FG518" s="136"/>
      <c r="FH518" s="136"/>
      <c r="FI518" s="136"/>
      <c r="FJ518" s="136"/>
      <c r="FK518" s="136"/>
      <c r="FL518" s="136"/>
      <c r="FM518" s="136"/>
      <c r="FN518" s="136"/>
      <c r="FO518" s="136"/>
      <c r="FP518" s="136"/>
      <c r="FQ518" s="136"/>
      <c r="FR518" s="136"/>
      <c r="FS518" s="136"/>
      <c r="FT518" s="136"/>
      <c r="FU518" s="136"/>
      <c r="FV518" s="136"/>
      <c r="FW518" s="136"/>
      <c r="FX518" s="136"/>
      <c r="FY518" s="136"/>
      <c r="FZ518" s="136"/>
      <c r="GA518" s="136"/>
      <c r="GB518" s="136"/>
      <c r="GC518" s="136"/>
      <c r="GD518" s="136"/>
      <c r="GE518" s="136"/>
      <c r="GF518" s="136"/>
      <c r="GG518" s="136"/>
      <c r="GH518" s="136"/>
      <c r="GI518" s="136"/>
      <c r="GJ518" s="136"/>
      <c r="GK518" s="136"/>
      <c r="GL518" s="136"/>
      <c r="GM518" s="136"/>
      <c r="GN518" s="136"/>
      <c r="GO518" s="136"/>
      <c r="GP518" s="136"/>
      <c r="GQ518" s="136"/>
      <c r="GR518" s="136"/>
      <c r="GS518" s="136"/>
      <c r="GT518" s="136"/>
      <c r="GU518" s="136"/>
      <c r="GV518" s="136"/>
      <c r="GW518" s="136"/>
      <c r="GX518" s="136"/>
      <c r="GY518" s="136"/>
      <c r="GZ518" s="136"/>
      <c r="HA518" s="136"/>
      <c r="HB518" s="136"/>
      <c r="HC518" s="136"/>
      <c r="HD518" s="136"/>
      <c r="HE518" s="136"/>
      <c r="HF518" s="136"/>
      <c r="HG518" s="136"/>
      <c r="HH518" s="136"/>
      <c r="HI518" s="136"/>
      <c r="HJ518" s="136"/>
      <c r="HK518" s="136"/>
      <c r="HL518" s="136"/>
      <c r="HM518" s="136"/>
      <c r="HN518" s="136"/>
      <c r="HO518" s="136"/>
      <c r="HP518" s="136"/>
      <c r="HQ518" s="136"/>
      <c r="HR518" s="136"/>
      <c r="HS518" s="136"/>
      <c r="HT518" s="136"/>
      <c r="HU518" s="136"/>
      <c r="HV518" s="136"/>
      <c r="HW518" s="136"/>
      <c r="HX518" s="136"/>
      <c r="HY518" s="136"/>
      <c r="HZ518" s="136"/>
      <c r="IA518" s="136"/>
      <c r="IB518" s="136"/>
      <c r="IC518" s="136"/>
      <c r="ID518" s="136"/>
      <c r="IE518" s="136"/>
      <c r="IF518" s="136"/>
      <c r="IG518" s="136"/>
      <c r="IH518" s="136"/>
      <c r="II518" s="136"/>
      <c r="IJ518" s="136"/>
      <c r="IK518" s="136"/>
      <c r="IL518" s="136"/>
      <c r="IM518" s="136"/>
    </row>
    <row r="519" spans="1:248" s="132" customFormat="1" ht="16.5" customHeight="1" x14ac:dyDescent="0.2">
      <c r="A519" s="142"/>
      <c r="B519" s="142"/>
      <c r="C519" s="133"/>
      <c r="D519" s="138"/>
      <c r="E519" s="139"/>
      <c r="F519" s="139"/>
      <c r="G519" s="133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  <c r="CC519" s="136"/>
      <c r="CD519" s="136"/>
      <c r="CE519" s="136"/>
      <c r="CF519" s="136"/>
      <c r="CG519" s="136"/>
      <c r="CH519" s="136"/>
      <c r="CI519" s="136"/>
      <c r="CJ519" s="136"/>
      <c r="CK519" s="136"/>
      <c r="CL519" s="136"/>
      <c r="CM519" s="136"/>
      <c r="CN519" s="136"/>
      <c r="CO519" s="136"/>
      <c r="CP519" s="136"/>
      <c r="CQ519" s="136"/>
      <c r="CR519" s="136"/>
      <c r="CS519" s="136"/>
      <c r="CT519" s="136"/>
      <c r="CU519" s="136"/>
      <c r="CV519" s="136"/>
      <c r="CW519" s="136"/>
      <c r="CX519" s="136"/>
      <c r="CY519" s="136"/>
      <c r="CZ519" s="136"/>
      <c r="DA519" s="136"/>
      <c r="DB519" s="136"/>
      <c r="DC519" s="136"/>
      <c r="DD519" s="136"/>
      <c r="DE519" s="136"/>
      <c r="DF519" s="136"/>
      <c r="DG519" s="136"/>
      <c r="DH519" s="136"/>
      <c r="DI519" s="136"/>
      <c r="DJ519" s="136"/>
      <c r="DK519" s="136"/>
      <c r="DL519" s="136"/>
      <c r="DM519" s="136"/>
      <c r="DN519" s="136"/>
      <c r="DO519" s="136"/>
      <c r="DP519" s="136"/>
      <c r="DQ519" s="136"/>
      <c r="DR519" s="136"/>
      <c r="DS519" s="136"/>
      <c r="DT519" s="136"/>
      <c r="DU519" s="136"/>
      <c r="DV519" s="136"/>
      <c r="DW519" s="136"/>
      <c r="DX519" s="136"/>
      <c r="DY519" s="136"/>
      <c r="DZ519" s="136"/>
      <c r="EA519" s="136"/>
      <c r="EB519" s="136"/>
      <c r="EC519" s="136"/>
      <c r="ED519" s="136"/>
      <c r="EE519" s="136"/>
      <c r="EF519" s="136"/>
      <c r="EG519" s="136"/>
      <c r="EH519" s="136"/>
      <c r="EI519" s="136"/>
      <c r="EJ519" s="136"/>
      <c r="EK519" s="136"/>
      <c r="EL519" s="136"/>
      <c r="EM519" s="136"/>
      <c r="EN519" s="136"/>
      <c r="EO519" s="136"/>
      <c r="EP519" s="136"/>
      <c r="EQ519" s="136"/>
      <c r="ER519" s="136"/>
      <c r="ES519" s="136"/>
      <c r="ET519" s="136"/>
      <c r="EU519" s="136"/>
      <c r="EV519" s="136"/>
      <c r="EW519" s="136"/>
      <c r="EX519" s="136"/>
      <c r="EY519" s="136"/>
      <c r="EZ519" s="136"/>
      <c r="FA519" s="136"/>
      <c r="FB519" s="136"/>
      <c r="FC519" s="136"/>
      <c r="FD519" s="136"/>
      <c r="FE519" s="136"/>
      <c r="FF519" s="136"/>
      <c r="FG519" s="136"/>
      <c r="FH519" s="136"/>
      <c r="FI519" s="136"/>
      <c r="FJ519" s="136"/>
      <c r="FK519" s="136"/>
      <c r="FL519" s="136"/>
      <c r="FM519" s="136"/>
      <c r="FN519" s="136"/>
      <c r="FO519" s="136"/>
      <c r="FP519" s="136"/>
      <c r="FQ519" s="136"/>
      <c r="FR519" s="136"/>
      <c r="FS519" s="136"/>
      <c r="FT519" s="136"/>
      <c r="FU519" s="136"/>
      <c r="FV519" s="136"/>
      <c r="FW519" s="136"/>
      <c r="FX519" s="136"/>
      <c r="FY519" s="136"/>
      <c r="FZ519" s="136"/>
      <c r="GA519" s="136"/>
      <c r="GB519" s="136"/>
      <c r="GC519" s="136"/>
      <c r="GD519" s="136"/>
      <c r="GE519" s="136"/>
      <c r="GF519" s="136"/>
      <c r="GG519" s="136"/>
      <c r="GH519" s="136"/>
      <c r="GI519" s="136"/>
      <c r="GJ519" s="136"/>
      <c r="GK519" s="136"/>
      <c r="GL519" s="136"/>
      <c r="GM519" s="136"/>
      <c r="GN519" s="136"/>
      <c r="GO519" s="136"/>
      <c r="GP519" s="136"/>
      <c r="GQ519" s="136"/>
      <c r="GR519" s="136"/>
      <c r="GS519" s="136"/>
      <c r="GT519" s="136"/>
      <c r="GU519" s="136"/>
      <c r="GV519" s="136"/>
      <c r="GW519" s="136"/>
      <c r="GX519" s="136"/>
      <c r="GY519" s="136"/>
      <c r="GZ519" s="136"/>
      <c r="HA519" s="136"/>
      <c r="HB519" s="136"/>
      <c r="HC519" s="136"/>
      <c r="HD519" s="136"/>
      <c r="HE519" s="136"/>
      <c r="HF519" s="136"/>
      <c r="HG519" s="136"/>
      <c r="HH519" s="136"/>
      <c r="HI519" s="136"/>
      <c r="HJ519" s="136"/>
      <c r="HK519" s="136"/>
      <c r="HL519" s="136"/>
      <c r="HM519" s="136"/>
      <c r="HN519" s="136"/>
      <c r="HO519" s="136"/>
      <c r="HP519" s="136"/>
      <c r="HQ519" s="136"/>
      <c r="HR519" s="136"/>
      <c r="HS519" s="136"/>
      <c r="HT519" s="136"/>
      <c r="HU519" s="136"/>
      <c r="HV519" s="136"/>
      <c r="HW519" s="136"/>
      <c r="HX519" s="136"/>
      <c r="HY519" s="136"/>
      <c r="HZ519" s="136"/>
      <c r="IA519" s="136"/>
      <c r="IB519" s="136"/>
      <c r="IC519" s="136"/>
      <c r="ID519" s="136"/>
      <c r="IE519" s="136"/>
      <c r="IF519" s="136"/>
      <c r="IG519" s="136"/>
      <c r="IH519" s="136"/>
      <c r="II519" s="136"/>
      <c r="IJ519" s="136"/>
      <c r="IK519" s="136"/>
      <c r="IL519" s="136"/>
      <c r="IM519" s="136"/>
    </row>
    <row r="520" spans="1:248" s="132" customFormat="1" ht="16.5" customHeight="1" x14ac:dyDescent="0.2">
      <c r="A520" s="142"/>
      <c r="B520" s="142"/>
      <c r="C520" s="133"/>
      <c r="D520" s="138"/>
      <c r="E520" s="139"/>
      <c r="F520" s="139"/>
      <c r="G520" s="133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  <c r="BW520" s="136"/>
      <c r="BX520" s="136"/>
      <c r="BY520" s="136"/>
      <c r="BZ520" s="136"/>
      <c r="CA520" s="136"/>
      <c r="CB520" s="136"/>
      <c r="CC520" s="136"/>
      <c r="CD520" s="136"/>
      <c r="CE520" s="136"/>
      <c r="CF520" s="136"/>
      <c r="CG520" s="136"/>
      <c r="CH520" s="136"/>
      <c r="CI520" s="136"/>
      <c r="CJ520" s="136"/>
      <c r="CK520" s="136"/>
      <c r="CL520" s="136"/>
      <c r="CM520" s="136"/>
      <c r="CN520" s="136"/>
      <c r="CO520" s="136"/>
      <c r="CP520" s="136"/>
      <c r="CQ520" s="136"/>
      <c r="CR520" s="136"/>
      <c r="CS520" s="136"/>
      <c r="CT520" s="136"/>
      <c r="CU520" s="136"/>
      <c r="CV520" s="136"/>
      <c r="CW520" s="136"/>
      <c r="CX520" s="136"/>
      <c r="CY520" s="136"/>
      <c r="CZ520" s="136"/>
      <c r="DA520" s="136"/>
      <c r="DB520" s="136"/>
      <c r="DC520" s="136"/>
      <c r="DD520" s="136"/>
      <c r="DE520" s="136"/>
      <c r="DF520" s="136"/>
      <c r="DG520" s="136"/>
      <c r="DH520" s="136"/>
      <c r="DI520" s="136"/>
      <c r="DJ520" s="136"/>
      <c r="DK520" s="136"/>
      <c r="DL520" s="136"/>
      <c r="DM520" s="136"/>
      <c r="DN520" s="136"/>
      <c r="DO520" s="136"/>
      <c r="DP520" s="136"/>
      <c r="DQ520" s="136"/>
      <c r="DR520" s="136"/>
      <c r="DS520" s="136"/>
      <c r="DT520" s="136"/>
      <c r="DU520" s="136"/>
      <c r="DV520" s="136"/>
      <c r="DW520" s="136"/>
      <c r="DX520" s="136"/>
      <c r="DY520" s="136"/>
      <c r="DZ520" s="136"/>
      <c r="EA520" s="136"/>
      <c r="EB520" s="136"/>
      <c r="EC520" s="136"/>
      <c r="ED520" s="136"/>
      <c r="EE520" s="136"/>
      <c r="EF520" s="136"/>
      <c r="EG520" s="136"/>
      <c r="EH520" s="136"/>
      <c r="EI520" s="136"/>
      <c r="EJ520" s="136"/>
      <c r="EK520" s="136"/>
      <c r="EL520" s="136"/>
      <c r="EM520" s="136"/>
      <c r="EN520" s="136"/>
      <c r="EO520" s="136"/>
      <c r="EP520" s="136"/>
      <c r="EQ520" s="136"/>
      <c r="ER520" s="136"/>
      <c r="ES520" s="136"/>
      <c r="ET520" s="136"/>
      <c r="EU520" s="136"/>
      <c r="EV520" s="136"/>
      <c r="EW520" s="136"/>
      <c r="EX520" s="136"/>
      <c r="EY520" s="136"/>
      <c r="EZ520" s="136"/>
      <c r="FA520" s="136"/>
      <c r="FB520" s="136"/>
      <c r="FC520" s="136"/>
      <c r="FD520" s="136"/>
      <c r="FE520" s="136"/>
      <c r="FF520" s="136"/>
      <c r="FG520" s="136"/>
      <c r="FH520" s="136"/>
      <c r="FI520" s="136"/>
      <c r="FJ520" s="136"/>
      <c r="FK520" s="136"/>
      <c r="FL520" s="136"/>
      <c r="FM520" s="136"/>
      <c r="FN520" s="136"/>
      <c r="FO520" s="136"/>
      <c r="FP520" s="136"/>
      <c r="FQ520" s="136"/>
      <c r="FR520" s="136"/>
      <c r="FS520" s="136"/>
      <c r="FT520" s="136"/>
      <c r="FU520" s="136"/>
      <c r="FV520" s="136"/>
      <c r="FW520" s="136"/>
      <c r="FX520" s="136"/>
      <c r="FY520" s="136"/>
      <c r="FZ520" s="136"/>
      <c r="GA520" s="136"/>
      <c r="GB520" s="136"/>
      <c r="GC520" s="136"/>
      <c r="GD520" s="136"/>
      <c r="GE520" s="136"/>
      <c r="GF520" s="136"/>
      <c r="GG520" s="136"/>
      <c r="GH520" s="136"/>
      <c r="GI520" s="136"/>
      <c r="GJ520" s="136"/>
      <c r="GK520" s="136"/>
      <c r="GL520" s="136"/>
      <c r="GM520" s="136"/>
      <c r="GN520" s="136"/>
      <c r="GO520" s="136"/>
      <c r="GP520" s="136"/>
      <c r="GQ520" s="136"/>
      <c r="GR520" s="136"/>
      <c r="GS520" s="136"/>
      <c r="GT520" s="136"/>
      <c r="GU520" s="136"/>
      <c r="GV520" s="136"/>
      <c r="GW520" s="136"/>
      <c r="GX520" s="136"/>
      <c r="GY520" s="136"/>
      <c r="GZ520" s="136"/>
      <c r="HA520" s="136"/>
      <c r="HB520" s="136"/>
      <c r="HC520" s="136"/>
      <c r="HD520" s="136"/>
      <c r="HE520" s="136"/>
      <c r="HF520" s="136"/>
      <c r="HG520" s="136"/>
      <c r="HH520" s="136"/>
      <c r="HI520" s="136"/>
      <c r="HJ520" s="136"/>
      <c r="HK520" s="136"/>
      <c r="HL520" s="136"/>
      <c r="HM520" s="136"/>
      <c r="HN520" s="136"/>
      <c r="HO520" s="136"/>
      <c r="HP520" s="136"/>
      <c r="HQ520" s="136"/>
      <c r="HR520" s="136"/>
      <c r="HS520" s="136"/>
      <c r="HT520" s="136"/>
      <c r="HU520" s="136"/>
      <c r="HV520" s="136"/>
      <c r="HW520" s="136"/>
      <c r="HX520" s="136"/>
      <c r="HY520" s="136"/>
      <c r="HZ520" s="136"/>
      <c r="IA520" s="136"/>
      <c r="IB520" s="136"/>
      <c r="IC520" s="136"/>
      <c r="ID520" s="136"/>
      <c r="IE520" s="136"/>
      <c r="IF520" s="136"/>
      <c r="IG520" s="136"/>
      <c r="IH520" s="136"/>
      <c r="II520" s="136"/>
      <c r="IJ520" s="136"/>
      <c r="IK520" s="136"/>
      <c r="IL520" s="136"/>
      <c r="IM520" s="136"/>
    </row>
    <row r="521" spans="1:248" s="132" customFormat="1" ht="16.5" customHeight="1" x14ac:dyDescent="0.2">
      <c r="A521" s="142"/>
      <c r="B521" s="142"/>
      <c r="C521" s="133"/>
      <c r="D521" s="138"/>
      <c r="E521" s="139"/>
      <c r="F521" s="139"/>
      <c r="G521" s="133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  <c r="BW521" s="136"/>
      <c r="BX521" s="136"/>
      <c r="BY521" s="136"/>
      <c r="BZ521" s="136"/>
      <c r="CA521" s="136"/>
      <c r="CB521" s="136"/>
      <c r="CC521" s="136"/>
      <c r="CD521" s="136"/>
      <c r="CE521" s="136"/>
      <c r="CF521" s="136"/>
      <c r="CG521" s="136"/>
      <c r="CH521" s="136"/>
      <c r="CI521" s="136"/>
      <c r="CJ521" s="136"/>
      <c r="CK521" s="136"/>
      <c r="CL521" s="136"/>
      <c r="CM521" s="136"/>
      <c r="CN521" s="136"/>
      <c r="CO521" s="136"/>
      <c r="CP521" s="136"/>
      <c r="CQ521" s="136"/>
      <c r="CR521" s="136"/>
      <c r="CS521" s="136"/>
      <c r="CT521" s="136"/>
      <c r="CU521" s="136"/>
      <c r="CV521" s="136"/>
      <c r="CW521" s="136"/>
      <c r="CX521" s="136"/>
      <c r="CY521" s="136"/>
      <c r="CZ521" s="136"/>
      <c r="DA521" s="136"/>
      <c r="DB521" s="136"/>
      <c r="DC521" s="136"/>
      <c r="DD521" s="136"/>
      <c r="DE521" s="136"/>
      <c r="DF521" s="136"/>
      <c r="DG521" s="136"/>
      <c r="DH521" s="136"/>
      <c r="DI521" s="136"/>
      <c r="DJ521" s="136"/>
      <c r="DK521" s="136"/>
      <c r="DL521" s="136"/>
      <c r="DM521" s="136"/>
      <c r="DN521" s="136"/>
      <c r="DO521" s="136"/>
      <c r="DP521" s="136"/>
      <c r="DQ521" s="136"/>
      <c r="DR521" s="136"/>
      <c r="DS521" s="136"/>
      <c r="DT521" s="136"/>
      <c r="DU521" s="136"/>
      <c r="DV521" s="136"/>
      <c r="DW521" s="136"/>
      <c r="DX521" s="136"/>
      <c r="DY521" s="136"/>
      <c r="DZ521" s="136"/>
      <c r="EA521" s="136"/>
      <c r="EB521" s="136"/>
      <c r="EC521" s="136"/>
      <c r="ED521" s="136"/>
      <c r="EE521" s="136"/>
      <c r="EF521" s="136"/>
      <c r="EG521" s="136"/>
      <c r="EH521" s="136"/>
      <c r="EI521" s="136"/>
      <c r="EJ521" s="136"/>
      <c r="EK521" s="136"/>
      <c r="EL521" s="136"/>
      <c r="EM521" s="136"/>
      <c r="EN521" s="136"/>
      <c r="EO521" s="136"/>
      <c r="EP521" s="136"/>
      <c r="EQ521" s="136"/>
      <c r="ER521" s="136"/>
      <c r="ES521" s="136"/>
      <c r="ET521" s="136"/>
      <c r="EU521" s="136"/>
      <c r="EV521" s="136"/>
      <c r="EW521" s="136"/>
      <c r="EX521" s="136"/>
      <c r="EY521" s="136"/>
      <c r="EZ521" s="136"/>
      <c r="FA521" s="136"/>
      <c r="FB521" s="136"/>
      <c r="FC521" s="136"/>
      <c r="FD521" s="136"/>
      <c r="FE521" s="136"/>
      <c r="FF521" s="136"/>
      <c r="FG521" s="136"/>
      <c r="FH521" s="136"/>
      <c r="FI521" s="136"/>
      <c r="FJ521" s="136"/>
      <c r="FK521" s="136"/>
      <c r="FL521" s="136"/>
      <c r="FM521" s="136"/>
      <c r="FN521" s="136"/>
      <c r="FO521" s="136"/>
      <c r="FP521" s="136"/>
      <c r="FQ521" s="136"/>
      <c r="FR521" s="136"/>
      <c r="FS521" s="136"/>
      <c r="FT521" s="136"/>
      <c r="FU521" s="136"/>
      <c r="FV521" s="136"/>
      <c r="FW521" s="136"/>
      <c r="FX521" s="136"/>
      <c r="FY521" s="136"/>
      <c r="FZ521" s="136"/>
      <c r="GA521" s="136"/>
      <c r="GB521" s="136"/>
      <c r="GC521" s="136"/>
      <c r="GD521" s="136"/>
      <c r="GE521" s="136"/>
      <c r="GF521" s="136"/>
      <c r="GG521" s="136"/>
      <c r="GH521" s="136"/>
      <c r="GI521" s="136"/>
      <c r="GJ521" s="136"/>
      <c r="GK521" s="136"/>
      <c r="GL521" s="136"/>
      <c r="GM521" s="136"/>
      <c r="GN521" s="136"/>
      <c r="GO521" s="136"/>
      <c r="GP521" s="136"/>
      <c r="GQ521" s="136"/>
      <c r="GR521" s="136"/>
      <c r="GS521" s="136"/>
      <c r="GT521" s="136"/>
      <c r="GU521" s="136"/>
      <c r="GV521" s="136"/>
      <c r="GW521" s="136"/>
      <c r="GX521" s="136"/>
      <c r="GY521" s="136"/>
      <c r="GZ521" s="136"/>
      <c r="HA521" s="136"/>
      <c r="HB521" s="136"/>
      <c r="HC521" s="136"/>
      <c r="HD521" s="136"/>
      <c r="HE521" s="136"/>
      <c r="HF521" s="136"/>
      <c r="HG521" s="136"/>
      <c r="HH521" s="136"/>
      <c r="HI521" s="136"/>
      <c r="HJ521" s="136"/>
      <c r="HK521" s="136"/>
      <c r="HL521" s="136"/>
      <c r="HM521" s="136"/>
      <c r="HN521" s="136"/>
      <c r="HO521" s="136"/>
      <c r="HP521" s="136"/>
      <c r="HQ521" s="136"/>
      <c r="HR521" s="136"/>
      <c r="HS521" s="136"/>
      <c r="HT521" s="136"/>
      <c r="HU521" s="136"/>
      <c r="HV521" s="136"/>
      <c r="HW521" s="136"/>
      <c r="HX521" s="136"/>
      <c r="HY521" s="136"/>
      <c r="HZ521" s="136"/>
      <c r="IA521" s="136"/>
      <c r="IB521" s="136"/>
      <c r="IC521" s="136"/>
      <c r="ID521" s="136"/>
      <c r="IE521" s="136"/>
      <c r="IF521" s="136"/>
      <c r="IG521" s="136"/>
      <c r="IH521" s="136"/>
      <c r="II521" s="136"/>
      <c r="IJ521" s="136"/>
      <c r="IK521" s="136"/>
      <c r="IL521" s="136"/>
      <c r="IM521" s="136"/>
    </row>
    <row r="522" spans="1:248" s="132" customFormat="1" ht="16.5" customHeight="1" x14ac:dyDescent="0.2">
      <c r="A522" s="142"/>
      <c r="B522" s="142"/>
      <c r="C522" s="133"/>
      <c r="D522" s="138"/>
      <c r="E522" s="139"/>
      <c r="F522" s="139"/>
      <c r="G522" s="133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6"/>
      <c r="AW522" s="136"/>
    </row>
    <row r="523" spans="1:248" s="132" customFormat="1" ht="16.5" customHeight="1" x14ac:dyDescent="0.2">
      <c r="C523" s="133"/>
      <c r="D523" s="138"/>
      <c r="E523" s="139"/>
      <c r="F523" s="139"/>
      <c r="G523" s="133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6"/>
      <c r="AW523" s="136"/>
    </row>
    <row r="524" spans="1:248" s="132" customFormat="1" ht="16.5" customHeight="1" x14ac:dyDescent="0.2">
      <c r="C524" s="133"/>
      <c r="D524" s="138"/>
      <c r="E524" s="139"/>
      <c r="F524" s="139"/>
      <c r="G524" s="133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6"/>
      <c r="AW524" s="136"/>
    </row>
    <row r="525" spans="1:248" s="132" customFormat="1" ht="16.5" customHeight="1" x14ac:dyDescent="0.2">
      <c r="C525" s="133"/>
      <c r="D525" s="138"/>
      <c r="E525" s="139"/>
      <c r="F525" s="139"/>
      <c r="G525" s="133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6"/>
      <c r="AW525" s="136"/>
    </row>
    <row r="526" spans="1:248" s="132" customFormat="1" ht="16.5" customHeight="1" x14ac:dyDescent="0.2">
      <c r="C526" s="133"/>
      <c r="D526" s="138"/>
      <c r="E526" s="139"/>
      <c r="F526" s="139"/>
      <c r="G526" s="133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6"/>
      <c r="AW526" s="136"/>
    </row>
    <row r="527" spans="1:248" s="132" customFormat="1" ht="16.5" customHeight="1" x14ac:dyDescent="0.2">
      <c r="C527" s="133"/>
      <c r="D527" s="138"/>
      <c r="E527" s="139"/>
      <c r="F527" s="139"/>
      <c r="G527" s="133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6"/>
      <c r="AW527" s="136"/>
    </row>
    <row r="528" spans="1:248" s="132" customFormat="1" ht="16.5" customHeight="1" x14ac:dyDescent="0.2">
      <c r="C528" s="133"/>
      <c r="D528" s="138"/>
      <c r="E528" s="139"/>
      <c r="F528" s="139"/>
      <c r="G528" s="133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6"/>
      <c r="AW528" s="136"/>
    </row>
    <row r="529" spans="3:49" s="132" customFormat="1" ht="16.5" customHeight="1" x14ac:dyDescent="0.2">
      <c r="C529" s="133"/>
      <c r="D529" s="138"/>
      <c r="E529" s="139"/>
      <c r="F529" s="139"/>
      <c r="G529" s="133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6"/>
      <c r="AW529" s="136"/>
    </row>
    <row r="530" spans="3:49" s="132" customFormat="1" ht="16.5" customHeight="1" x14ac:dyDescent="0.2">
      <c r="C530" s="133"/>
      <c r="D530" s="138"/>
      <c r="E530" s="139"/>
      <c r="F530" s="139"/>
      <c r="G530" s="133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6"/>
      <c r="AW530" s="136"/>
    </row>
    <row r="531" spans="3:49" s="132" customFormat="1" ht="16.5" customHeight="1" x14ac:dyDescent="0.2">
      <c r="C531" s="133"/>
      <c r="D531" s="138"/>
      <c r="E531" s="139"/>
      <c r="F531" s="139"/>
      <c r="G531" s="133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6"/>
      <c r="AW531" s="136"/>
    </row>
    <row r="532" spans="3:49" s="132" customFormat="1" ht="16.5" customHeight="1" x14ac:dyDescent="0.2">
      <c r="C532" s="133"/>
      <c r="D532" s="138"/>
      <c r="E532" s="139"/>
      <c r="F532" s="139"/>
      <c r="G532" s="133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6"/>
      <c r="AW532" s="136"/>
    </row>
    <row r="533" spans="3:49" s="132" customFormat="1" ht="16.5" customHeight="1" x14ac:dyDescent="0.2">
      <c r="C533" s="133"/>
      <c r="D533" s="138"/>
      <c r="E533" s="139"/>
      <c r="F533" s="139"/>
      <c r="G533" s="133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6"/>
      <c r="AW533" s="136"/>
    </row>
    <row r="534" spans="3:49" s="132" customFormat="1" ht="16.5" customHeight="1" x14ac:dyDescent="0.2">
      <c r="C534" s="133"/>
      <c r="D534" s="138"/>
      <c r="E534" s="139"/>
      <c r="F534" s="139"/>
      <c r="G534" s="133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6"/>
      <c r="AW534" s="136"/>
    </row>
    <row r="535" spans="3:49" s="132" customFormat="1" ht="16.5" customHeight="1" x14ac:dyDescent="0.2">
      <c r="C535" s="133"/>
      <c r="D535" s="138"/>
      <c r="E535" s="139"/>
      <c r="F535" s="139"/>
      <c r="G535" s="133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6"/>
      <c r="AW535" s="136"/>
    </row>
    <row r="536" spans="3:49" s="132" customFormat="1" ht="16.5" customHeight="1" x14ac:dyDescent="0.2">
      <c r="C536" s="133"/>
      <c r="D536" s="138"/>
      <c r="E536" s="139"/>
      <c r="F536" s="139"/>
      <c r="G536" s="133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6"/>
      <c r="AW536" s="136"/>
    </row>
    <row r="537" spans="3:49" s="132" customFormat="1" ht="16.5" customHeight="1" x14ac:dyDescent="0.2">
      <c r="C537" s="133"/>
      <c r="D537" s="138"/>
      <c r="E537" s="139"/>
      <c r="F537" s="139"/>
      <c r="G537" s="133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  <c r="AV537" s="136"/>
      <c r="AW537" s="136"/>
    </row>
    <row r="538" spans="3:49" s="132" customFormat="1" ht="16.5" customHeight="1" x14ac:dyDescent="0.2">
      <c r="C538" s="133"/>
      <c r="D538" s="138"/>
      <c r="E538" s="139"/>
      <c r="F538" s="139"/>
      <c r="G538" s="133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6"/>
      <c r="AW538" s="136"/>
    </row>
    <row r="539" spans="3:49" s="132" customFormat="1" ht="16.5" customHeight="1" x14ac:dyDescent="0.2">
      <c r="C539" s="133"/>
      <c r="D539" s="138"/>
      <c r="E539" s="139"/>
      <c r="F539" s="139"/>
      <c r="G539" s="133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  <c r="AU539" s="135"/>
      <c r="AV539" s="136"/>
      <c r="AW539" s="136"/>
    </row>
    <row r="540" spans="3:49" s="132" customFormat="1" ht="16.5" customHeight="1" x14ac:dyDescent="0.2">
      <c r="C540" s="133"/>
      <c r="D540" s="138"/>
      <c r="E540" s="139"/>
      <c r="F540" s="139"/>
      <c r="G540" s="133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  <c r="AU540" s="135"/>
      <c r="AV540" s="136"/>
      <c r="AW540" s="136"/>
    </row>
    <row r="541" spans="3:49" s="132" customFormat="1" ht="16.5" customHeight="1" x14ac:dyDescent="0.2">
      <c r="C541" s="133"/>
      <c r="D541" s="138"/>
      <c r="E541" s="139"/>
      <c r="F541" s="139"/>
      <c r="G541" s="133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  <c r="AU541" s="135"/>
      <c r="AV541" s="136"/>
      <c r="AW541" s="136"/>
    </row>
    <row r="542" spans="3:49" s="132" customFormat="1" ht="16.5" customHeight="1" x14ac:dyDescent="0.2">
      <c r="C542" s="133"/>
      <c r="D542" s="138"/>
      <c r="E542" s="139"/>
      <c r="F542" s="139"/>
      <c r="G542" s="133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6"/>
      <c r="AW542" s="136"/>
    </row>
    <row r="543" spans="3:49" s="132" customFormat="1" ht="16.5" customHeight="1" x14ac:dyDescent="0.2">
      <c r="C543" s="133"/>
      <c r="D543" s="138"/>
      <c r="E543" s="139"/>
      <c r="F543" s="139"/>
      <c r="G543" s="133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6"/>
      <c r="AW543" s="136"/>
    </row>
    <row r="544" spans="3:49" s="132" customFormat="1" ht="16.5" customHeight="1" x14ac:dyDescent="0.2">
      <c r="C544" s="133"/>
      <c r="D544" s="138"/>
      <c r="E544" s="139"/>
      <c r="F544" s="139"/>
      <c r="G544" s="133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6"/>
      <c r="AW544" s="136"/>
    </row>
    <row r="545" spans="3:49" s="132" customFormat="1" ht="16.5" customHeight="1" x14ac:dyDescent="0.2">
      <c r="C545" s="133"/>
      <c r="D545" s="138"/>
      <c r="E545" s="139"/>
      <c r="F545" s="139"/>
      <c r="G545" s="133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6"/>
      <c r="AW545" s="136"/>
    </row>
    <row r="546" spans="3:49" s="132" customFormat="1" ht="16.5" customHeight="1" x14ac:dyDescent="0.2">
      <c r="C546" s="133"/>
      <c r="D546" s="138"/>
      <c r="E546" s="139"/>
      <c r="F546" s="139"/>
      <c r="G546" s="133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6"/>
      <c r="AW546" s="136"/>
    </row>
    <row r="547" spans="3:49" s="132" customFormat="1" ht="16.5" customHeight="1" x14ac:dyDescent="0.2">
      <c r="C547" s="133"/>
      <c r="D547" s="138"/>
      <c r="E547" s="139"/>
      <c r="F547" s="139"/>
      <c r="G547" s="133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6"/>
      <c r="AW547" s="136"/>
    </row>
    <row r="548" spans="3:49" s="132" customFormat="1" ht="16.5" customHeight="1" x14ac:dyDescent="0.2">
      <c r="C548" s="133"/>
      <c r="D548" s="138"/>
      <c r="E548" s="139"/>
      <c r="F548" s="139"/>
      <c r="G548" s="133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6"/>
      <c r="AW548" s="136"/>
    </row>
    <row r="549" spans="3:49" s="132" customFormat="1" ht="16.5" customHeight="1" x14ac:dyDescent="0.2">
      <c r="C549" s="133"/>
      <c r="D549" s="138"/>
      <c r="E549" s="139"/>
      <c r="F549" s="139"/>
      <c r="G549" s="133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6"/>
      <c r="AW549" s="136"/>
    </row>
    <row r="550" spans="3:49" s="132" customFormat="1" ht="16.5" customHeight="1" x14ac:dyDescent="0.2">
      <c r="C550" s="133"/>
      <c r="D550" s="138"/>
      <c r="E550" s="139"/>
      <c r="F550" s="139"/>
      <c r="G550" s="133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6"/>
      <c r="AW550" s="136"/>
    </row>
    <row r="551" spans="3:49" s="132" customFormat="1" ht="16.5" customHeight="1" x14ac:dyDescent="0.2">
      <c r="C551" s="133"/>
      <c r="D551" s="138"/>
      <c r="E551" s="139"/>
      <c r="F551" s="139"/>
      <c r="G551" s="133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6"/>
      <c r="AW551" s="136"/>
    </row>
    <row r="552" spans="3:49" s="132" customFormat="1" ht="16.5" customHeight="1" x14ac:dyDescent="0.2">
      <c r="C552" s="133"/>
      <c r="D552" s="138"/>
      <c r="E552" s="139"/>
      <c r="F552" s="139"/>
      <c r="G552" s="133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6"/>
      <c r="AW552" s="136"/>
    </row>
    <row r="553" spans="3:49" s="132" customFormat="1" ht="16.5" customHeight="1" x14ac:dyDescent="0.2">
      <c r="C553" s="133"/>
      <c r="D553" s="138"/>
      <c r="E553" s="139"/>
      <c r="F553" s="139"/>
      <c r="G553" s="133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6"/>
      <c r="AW553" s="136"/>
    </row>
    <row r="554" spans="3:49" s="132" customFormat="1" ht="16.5" customHeight="1" x14ac:dyDescent="0.2">
      <c r="C554" s="133"/>
      <c r="D554" s="138"/>
      <c r="E554" s="139"/>
      <c r="F554" s="139"/>
      <c r="G554" s="133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6"/>
      <c r="AW554" s="136"/>
    </row>
    <row r="555" spans="3:49" s="132" customFormat="1" ht="16.5" customHeight="1" x14ac:dyDescent="0.2">
      <c r="C555" s="133"/>
      <c r="D555" s="138"/>
      <c r="E555" s="139"/>
      <c r="F555" s="139"/>
      <c r="G555" s="133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  <c r="AV555" s="136"/>
      <c r="AW555" s="136"/>
    </row>
    <row r="556" spans="3:49" s="132" customFormat="1" ht="16.5" customHeight="1" x14ac:dyDescent="0.2">
      <c r="C556" s="133"/>
      <c r="D556" s="138"/>
      <c r="E556" s="139"/>
      <c r="F556" s="139"/>
      <c r="G556" s="133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6"/>
      <c r="AW556" s="136"/>
    </row>
    <row r="557" spans="3:49" s="132" customFormat="1" ht="16.5" customHeight="1" x14ac:dyDescent="0.2">
      <c r="C557" s="133"/>
      <c r="D557" s="138"/>
      <c r="E557" s="139"/>
      <c r="F557" s="139"/>
      <c r="G557" s="133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6"/>
      <c r="AW557" s="136"/>
    </row>
    <row r="558" spans="3:49" s="132" customFormat="1" ht="16.5" customHeight="1" x14ac:dyDescent="0.2">
      <c r="C558" s="133"/>
      <c r="D558" s="138"/>
      <c r="E558" s="139"/>
      <c r="F558" s="139"/>
      <c r="G558" s="133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  <c r="AU558" s="135"/>
      <c r="AV558" s="136"/>
      <c r="AW558" s="136"/>
    </row>
    <row r="559" spans="3:49" s="132" customFormat="1" ht="16.5" customHeight="1" x14ac:dyDescent="0.2">
      <c r="C559" s="133"/>
      <c r="D559" s="138"/>
      <c r="E559" s="139"/>
      <c r="F559" s="139"/>
      <c r="G559" s="133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6"/>
      <c r="AW559" s="136"/>
    </row>
    <row r="560" spans="3:49" s="132" customFormat="1" ht="16.5" customHeight="1" x14ac:dyDescent="0.2">
      <c r="C560" s="133"/>
      <c r="D560" s="138"/>
      <c r="E560" s="139"/>
      <c r="F560" s="139"/>
      <c r="G560" s="133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6"/>
      <c r="AW560" s="136"/>
    </row>
    <row r="561" spans="3:49" s="132" customFormat="1" ht="16.5" customHeight="1" x14ac:dyDescent="0.2">
      <c r="C561" s="133"/>
      <c r="D561" s="138"/>
      <c r="E561" s="139"/>
      <c r="F561" s="139"/>
      <c r="G561" s="133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6"/>
      <c r="AW561" s="136"/>
    </row>
    <row r="562" spans="3:49" s="132" customFormat="1" ht="16.5" customHeight="1" x14ac:dyDescent="0.2">
      <c r="C562" s="133"/>
      <c r="D562" s="138"/>
      <c r="E562" s="139"/>
      <c r="F562" s="139"/>
      <c r="G562" s="133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6"/>
      <c r="AW562" s="136"/>
    </row>
    <row r="563" spans="3:49" s="132" customFormat="1" ht="16.5" customHeight="1" x14ac:dyDescent="0.2">
      <c r="C563" s="133"/>
      <c r="D563" s="138"/>
      <c r="E563" s="139"/>
      <c r="F563" s="139"/>
      <c r="G563" s="133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6"/>
      <c r="AW563" s="136"/>
    </row>
    <row r="564" spans="3:49" s="132" customFormat="1" ht="16.5" customHeight="1" x14ac:dyDescent="0.2">
      <c r="C564" s="133"/>
      <c r="D564" s="138"/>
      <c r="E564" s="139"/>
      <c r="F564" s="139"/>
      <c r="G564" s="133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6"/>
      <c r="AW564" s="136"/>
    </row>
    <row r="565" spans="3:49" s="132" customFormat="1" ht="16.5" customHeight="1" x14ac:dyDescent="0.2">
      <c r="C565" s="133"/>
      <c r="D565" s="138"/>
      <c r="E565" s="139"/>
      <c r="F565" s="139"/>
      <c r="G565" s="133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6"/>
      <c r="AW565" s="136"/>
    </row>
    <row r="566" spans="3:49" s="132" customFormat="1" ht="16.5" customHeight="1" x14ac:dyDescent="0.2">
      <c r="C566" s="133"/>
      <c r="D566" s="138"/>
      <c r="E566" s="139"/>
      <c r="F566" s="139"/>
      <c r="G566" s="133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6"/>
      <c r="AW566" s="136"/>
    </row>
    <row r="567" spans="3:49" s="132" customFormat="1" ht="16.5" customHeight="1" x14ac:dyDescent="0.2">
      <c r="C567" s="133"/>
      <c r="D567" s="138"/>
      <c r="E567" s="139"/>
      <c r="F567" s="139"/>
      <c r="G567" s="133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6"/>
      <c r="AW567" s="136"/>
    </row>
    <row r="568" spans="3:49" s="132" customFormat="1" ht="16.5" customHeight="1" x14ac:dyDescent="0.2">
      <c r="C568" s="133"/>
      <c r="D568" s="138"/>
      <c r="E568" s="139"/>
      <c r="F568" s="139"/>
      <c r="G568" s="133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  <c r="AU568" s="135"/>
      <c r="AV568" s="136"/>
      <c r="AW568" s="136"/>
    </row>
    <row r="569" spans="3:49" s="132" customFormat="1" ht="16.5" customHeight="1" x14ac:dyDescent="0.2">
      <c r="C569" s="133"/>
      <c r="D569" s="138"/>
      <c r="E569" s="139"/>
      <c r="F569" s="139"/>
      <c r="G569" s="133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6"/>
      <c r="AW569" s="136"/>
    </row>
    <row r="570" spans="3:49" s="132" customFormat="1" ht="16.5" customHeight="1" x14ac:dyDescent="0.2">
      <c r="C570" s="133"/>
      <c r="D570" s="138"/>
      <c r="E570" s="139"/>
      <c r="F570" s="139"/>
      <c r="G570" s="133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6"/>
      <c r="AW570" s="136"/>
    </row>
    <row r="571" spans="3:49" s="132" customFormat="1" ht="16.5" customHeight="1" x14ac:dyDescent="0.2">
      <c r="C571" s="133"/>
      <c r="D571" s="138"/>
      <c r="E571" s="139"/>
      <c r="F571" s="139"/>
      <c r="G571" s="133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  <c r="AV571" s="136"/>
      <c r="AW571" s="136"/>
    </row>
    <row r="572" spans="3:49" s="132" customFormat="1" ht="16.5" customHeight="1" x14ac:dyDescent="0.2">
      <c r="C572" s="133"/>
      <c r="D572" s="138"/>
      <c r="E572" s="139"/>
      <c r="F572" s="139"/>
      <c r="G572" s="133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  <c r="AV572" s="136"/>
      <c r="AW572" s="136"/>
    </row>
    <row r="573" spans="3:49" s="132" customFormat="1" ht="16.5" customHeight="1" x14ac:dyDescent="0.2">
      <c r="C573" s="133"/>
      <c r="D573" s="138"/>
      <c r="E573" s="139"/>
      <c r="F573" s="139"/>
      <c r="G573" s="133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  <c r="AV573" s="136"/>
      <c r="AW573" s="136"/>
    </row>
    <row r="574" spans="3:49" s="132" customFormat="1" ht="16.5" customHeight="1" x14ac:dyDescent="0.2">
      <c r="C574" s="133"/>
      <c r="D574" s="138"/>
      <c r="E574" s="139"/>
      <c r="F574" s="139"/>
      <c r="G574" s="133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  <c r="AV574" s="136"/>
      <c r="AW574" s="136"/>
    </row>
    <row r="575" spans="3:49" s="132" customFormat="1" ht="16.5" customHeight="1" x14ac:dyDescent="0.2">
      <c r="C575" s="133"/>
      <c r="D575" s="138"/>
      <c r="E575" s="139"/>
      <c r="F575" s="139"/>
      <c r="G575" s="133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  <c r="AU575" s="135"/>
      <c r="AV575" s="136"/>
      <c r="AW575" s="136"/>
    </row>
    <row r="576" spans="3:49" s="132" customFormat="1" ht="16.5" customHeight="1" x14ac:dyDescent="0.2">
      <c r="C576" s="133"/>
      <c r="D576" s="138"/>
      <c r="E576" s="139"/>
      <c r="F576" s="139"/>
      <c r="G576" s="133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  <c r="AV576" s="136"/>
      <c r="AW576" s="136"/>
    </row>
    <row r="577" spans="3:248" s="132" customFormat="1" ht="16.5" customHeight="1" x14ac:dyDescent="0.2">
      <c r="C577" s="133"/>
      <c r="D577" s="138"/>
      <c r="E577" s="139"/>
      <c r="F577" s="139"/>
      <c r="G577" s="133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  <c r="AU577" s="135"/>
      <c r="AV577" s="136"/>
      <c r="AW577" s="136"/>
    </row>
    <row r="578" spans="3:248" s="132" customFormat="1" ht="16.5" customHeight="1" x14ac:dyDescent="0.2">
      <c r="C578" s="133"/>
      <c r="D578" s="138"/>
      <c r="E578" s="139"/>
      <c r="F578" s="139"/>
      <c r="G578" s="133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  <c r="AU578" s="135"/>
      <c r="AV578" s="136"/>
      <c r="AW578" s="136"/>
    </row>
    <row r="579" spans="3:248" s="132" customFormat="1" ht="16.5" customHeight="1" x14ac:dyDescent="0.2">
      <c r="C579" s="133"/>
      <c r="D579" s="138"/>
      <c r="E579" s="139"/>
      <c r="F579" s="139"/>
      <c r="G579" s="133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  <c r="AV579" s="136"/>
      <c r="AW579" s="136"/>
    </row>
    <row r="580" spans="3:248" s="132" customFormat="1" ht="16.5" customHeight="1" x14ac:dyDescent="0.2">
      <c r="C580" s="133"/>
      <c r="D580" s="138"/>
      <c r="E580" s="139"/>
      <c r="F580" s="139"/>
      <c r="G580" s="133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  <c r="AU580" s="135"/>
      <c r="AV580" s="136"/>
      <c r="AW580" s="136"/>
    </row>
    <row r="581" spans="3:248" s="132" customFormat="1" ht="16.5" customHeight="1" x14ac:dyDescent="0.2">
      <c r="C581" s="133"/>
      <c r="D581" s="138"/>
      <c r="E581" s="139"/>
      <c r="F581" s="139"/>
      <c r="G581" s="133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  <c r="AU581" s="135"/>
      <c r="AV581" s="136"/>
      <c r="AW581" s="136"/>
    </row>
    <row r="582" spans="3:248" s="132" customFormat="1" ht="16.5" customHeight="1" x14ac:dyDescent="0.2">
      <c r="C582" s="133"/>
      <c r="D582" s="138"/>
      <c r="E582" s="139"/>
      <c r="F582" s="139"/>
      <c r="G582" s="133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6"/>
      <c r="AW582" s="136"/>
    </row>
    <row r="583" spans="3:248" s="132" customFormat="1" ht="16.5" customHeight="1" x14ac:dyDescent="0.2">
      <c r="C583" s="133"/>
      <c r="D583" s="138"/>
      <c r="E583" s="139"/>
      <c r="F583" s="139"/>
      <c r="G583" s="133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  <c r="AU583" s="135"/>
      <c r="AV583" s="136"/>
      <c r="AW583" s="136"/>
    </row>
    <row r="584" spans="3:248" s="132" customFormat="1" ht="16.5" customHeight="1" x14ac:dyDescent="0.2">
      <c r="C584" s="133"/>
      <c r="D584" s="138"/>
      <c r="E584" s="139"/>
      <c r="F584" s="139"/>
      <c r="G584" s="133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  <c r="AV584" s="136"/>
      <c r="AW584" s="136"/>
    </row>
    <row r="585" spans="3:248" s="132" customFormat="1" ht="16.5" customHeight="1" x14ac:dyDescent="0.2">
      <c r="C585" s="133"/>
      <c r="D585" s="138"/>
      <c r="E585" s="139"/>
      <c r="F585" s="139"/>
      <c r="G585" s="133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  <c r="AV585" s="136"/>
      <c r="AW585" s="136"/>
    </row>
    <row r="586" spans="3:248" s="132" customFormat="1" ht="16.5" customHeight="1" x14ac:dyDescent="0.2">
      <c r="C586" s="133"/>
      <c r="D586" s="138"/>
      <c r="E586" s="139"/>
      <c r="F586" s="139"/>
      <c r="G586" s="133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6"/>
      <c r="AW586" s="136"/>
    </row>
    <row r="587" spans="3:248" s="132" customFormat="1" ht="16.5" customHeight="1" x14ac:dyDescent="0.2">
      <c r="C587" s="133"/>
      <c r="D587" s="138"/>
      <c r="E587" s="139"/>
      <c r="F587" s="139"/>
      <c r="G587" s="133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  <c r="AU587" s="135"/>
      <c r="AV587" s="136"/>
      <c r="AW587" s="136"/>
    </row>
    <row r="588" spans="3:248" s="132" customFormat="1" ht="16.5" customHeight="1" x14ac:dyDescent="0.2">
      <c r="C588" s="133"/>
      <c r="D588" s="138"/>
      <c r="E588" s="139"/>
      <c r="F588" s="139"/>
      <c r="G588" s="133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/>
      <c r="AV588" s="136"/>
      <c r="AW588" s="136"/>
    </row>
    <row r="589" spans="3:248" s="132" customFormat="1" ht="16.5" customHeight="1" x14ac:dyDescent="0.2">
      <c r="C589" s="133"/>
      <c r="D589" s="138"/>
      <c r="E589" s="139"/>
      <c r="F589" s="139"/>
      <c r="G589" s="133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  <c r="AV589" s="136"/>
      <c r="AW589" s="136"/>
    </row>
    <row r="590" spans="3:248" s="132" customFormat="1" ht="16.5" customHeight="1" x14ac:dyDescent="0.2">
      <c r="C590" s="133"/>
      <c r="D590" s="138"/>
      <c r="E590" s="139"/>
      <c r="F590" s="139"/>
      <c r="G590" s="133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  <c r="AV590" s="136"/>
      <c r="AW590" s="136"/>
    </row>
    <row r="591" spans="3:248" ht="5.65" customHeight="1" x14ac:dyDescent="0.2"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  <c r="BS591" s="132"/>
      <c r="BT591" s="132"/>
      <c r="BU591" s="132"/>
      <c r="BV591" s="132"/>
      <c r="BW591" s="132"/>
      <c r="BX591" s="132"/>
      <c r="BY591" s="132"/>
      <c r="BZ591" s="132"/>
      <c r="CA591" s="132"/>
      <c r="CB591" s="132"/>
      <c r="CC591" s="132"/>
      <c r="CD591" s="132"/>
      <c r="CE591" s="132"/>
      <c r="CF591" s="132"/>
      <c r="CG591" s="132"/>
      <c r="CH591" s="132"/>
      <c r="CI591" s="132"/>
      <c r="CJ591" s="132"/>
      <c r="CK591" s="132"/>
      <c r="CL591" s="132"/>
      <c r="CM591" s="132"/>
      <c r="CN591" s="132"/>
      <c r="CO591" s="132"/>
      <c r="CP591" s="132"/>
      <c r="CQ591" s="132"/>
      <c r="CR591" s="132"/>
      <c r="CS591" s="132"/>
      <c r="CT591" s="132"/>
      <c r="CU591" s="132"/>
      <c r="CV591" s="132"/>
      <c r="CW591" s="132"/>
      <c r="CX591" s="132"/>
      <c r="CY591" s="132"/>
      <c r="CZ591" s="132"/>
      <c r="DA591" s="132"/>
      <c r="DB591" s="132"/>
      <c r="DC591" s="132"/>
      <c r="DD591" s="132"/>
      <c r="DE591" s="132"/>
      <c r="DF591" s="132"/>
      <c r="DG591" s="132"/>
      <c r="DH591" s="132"/>
      <c r="DI591" s="132"/>
      <c r="DJ591" s="132"/>
      <c r="DK591" s="132"/>
      <c r="DL591" s="132"/>
      <c r="DM591" s="132"/>
      <c r="DN591" s="132"/>
      <c r="DO591" s="132"/>
      <c r="DP591" s="132"/>
      <c r="DQ591" s="132"/>
      <c r="DR591" s="132"/>
      <c r="DS591" s="132"/>
      <c r="DT591" s="132"/>
      <c r="DU591" s="132"/>
      <c r="DV591" s="132"/>
      <c r="DW591" s="132"/>
      <c r="DX591" s="132"/>
      <c r="DY591" s="132"/>
      <c r="DZ591" s="132"/>
      <c r="EA591" s="132"/>
      <c r="EB591" s="132"/>
      <c r="EC591" s="132"/>
      <c r="ED591" s="132"/>
      <c r="EE591" s="132"/>
      <c r="EF591" s="132"/>
      <c r="EG591" s="132"/>
      <c r="EH591" s="132"/>
      <c r="EI591" s="132"/>
      <c r="EJ591" s="132"/>
      <c r="EK591" s="132"/>
      <c r="EL591" s="132"/>
      <c r="EM591" s="132"/>
      <c r="EN591" s="132"/>
      <c r="EO591" s="132"/>
      <c r="EP591" s="132"/>
      <c r="EQ591" s="132"/>
      <c r="ER591" s="132"/>
      <c r="ES591" s="132"/>
      <c r="ET591" s="132"/>
      <c r="EU591" s="132"/>
      <c r="EV591" s="132"/>
      <c r="EW591" s="132"/>
      <c r="EX591" s="132"/>
      <c r="EY591" s="132"/>
      <c r="EZ591" s="132"/>
      <c r="FA591" s="132"/>
      <c r="FB591" s="132"/>
      <c r="FC591" s="132"/>
      <c r="FD591" s="132"/>
      <c r="FE591" s="132"/>
      <c r="FF591" s="132"/>
      <c r="FG591" s="132"/>
      <c r="FH591" s="132"/>
      <c r="FI591" s="132"/>
      <c r="FJ591" s="132"/>
      <c r="FK591" s="132"/>
      <c r="FL591" s="132"/>
      <c r="FM591" s="132"/>
      <c r="FN591" s="132"/>
      <c r="FO591" s="132"/>
      <c r="FP591" s="132"/>
      <c r="FQ591" s="132"/>
      <c r="FR591" s="132"/>
      <c r="FS591" s="132"/>
      <c r="FT591" s="132"/>
      <c r="FU591" s="132"/>
      <c r="FV591" s="132"/>
      <c r="FW591" s="132"/>
      <c r="FX591" s="132"/>
      <c r="FY591" s="132"/>
      <c r="FZ591" s="132"/>
      <c r="GA591" s="132"/>
      <c r="GB591" s="132"/>
      <c r="GC591" s="132"/>
      <c r="GD591" s="132"/>
      <c r="GE591" s="132"/>
      <c r="GF591" s="132"/>
      <c r="GG591" s="132"/>
      <c r="GH591" s="132"/>
      <c r="GI591" s="132"/>
      <c r="GJ591" s="132"/>
      <c r="GK591" s="132"/>
      <c r="GL591" s="132"/>
      <c r="GM591" s="132"/>
      <c r="GN591" s="132"/>
      <c r="GO591" s="132"/>
      <c r="GP591" s="132"/>
      <c r="GQ591" s="132"/>
      <c r="GR591" s="132"/>
      <c r="GS591" s="132"/>
      <c r="GT591" s="132"/>
      <c r="GU591" s="132"/>
      <c r="GV591" s="132"/>
      <c r="GW591" s="132"/>
      <c r="GX591" s="132"/>
      <c r="GY591" s="132"/>
      <c r="GZ591" s="132"/>
      <c r="HA591" s="132"/>
      <c r="HB591" s="132"/>
      <c r="HC591" s="132"/>
      <c r="HD591" s="132"/>
      <c r="HE591" s="132"/>
      <c r="HF591" s="132"/>
      <c r="HG591" s="132"/>
      <c r="HH591" s="132"/>
      <c r="HI591" s="132"/>
      <c r="HJ591" s="132"/>
      <c r="HK591" s="132"/>
      <c r="HL591" s="132"/>
      <c r="HM591" s="132"/>
      <c r="HN591" s="132"/>
      <c r="HO591" s="132"/>
      <c r="HP591" s="132"/>
      <c r="HQ591" s="132"/>
      <c r="HR591" s="132"/>
      <c r="HS591" s="132"/>
      <c r="HT591" s="132"/>
      <c r="HU591" s="132"/>
      <c r="HV591" s="132"/>
      <c r="HW591" s="132"/>
      <c r="HX591" s="132"/>
      <c r="HY591" s="132"/>
      <c r="HZ591" s="132"/>
      <c r="IA591" s="132"/>
      <c r="IB591" s="132"/>
      <c r="IC591" s="132"/>
      <c r="ID591" s="132"/>
      <c r="IE591" s="132"/>
      <c r="IF591" s="132"/>
      <c r="IG591" s="132"/>
      <c r="IH591" s="132"/>
      <c r="II591" s="132"/>
      <c r="IJ591" s="132"/>
      <c r="IK591" s="132"/>
      <c r="IL591" s="132"/>
      <c r="IM591" s="132"/>
      <c r="IN591" s="132"/>
    </row>
    <row r="592" spans="3:248" ht="5.65" customHeight="1" x14ac:dyDescent="0.2"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  <c r="BS592" s="132"/>
      <c r="BT592" s="132"/>
      <c r="BU592" s="132"/>
      <c r="BV592" s="132"/>
      <c r="BW592" s="132"/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132"/>
      <c r="CH592" s="132"/>
      <c r="CI592" s="132"/>
      <c r="CJ592" s="132"/>
      <c r="CK592" s="132"/>
      <c r="CL592" s="132"/>
      <c r="CM592" s="132"/>
      <c r="CN592" s="132"/>
      <c r="CO592" s="132"/>
      <c r="CP592" s="132"/>
      <c r="CQ592" s="132"/>
      <c r="CR592" s="132"/>
      <c r="CS592" s="132"/>
      <c r="CT592" s="132"/>
      <c r="CU592" s="132"/>
      <c r="CV592" s="132"/>
      <c r="CW592" s="132"/>
      <c r="CX592" s="132"/>
      <c r="CY592" s="132"/>
      <c r="CZ592" s="132"/>
      <c r="DA592" s="132"/>
      <c r="DB592" s="132"/>
      <c r="DC592" s="132"/>
      <c r="DD592" s="132"/>
      <c r="DE592" s="132"/>
      <c r="DF592" s="132"/>
      <c r="DG592" s="132"/>
      <c r="DH592" s="132"/>
      <c r="DI592" s="132"/>
      <c r="DJ592" s="132"/>
      <c r="DK592" s="132"/>
      <c r="DL592" s="132"/>
      <c r="DM592" s="132"/>
      <c r="DN592" s="132"/>
      <c r="DO592" s="132"/>
      <c r="DP592" s="132"/>
      <c r="DQ592" s="132"/>
      <c r="DR592" s="132"/>
      <c r="DS592" s="132"/>
      <c r="DT592" s="132"/>
      <c r="DU592" s="132"/>
      <c r="DV592" s="132"/>
      <c r="DW592" s="132"/>
      <c r="DX592" s="132"/>
      <c r="DY592" s="132"/>
      <c r="DZ592" s="132"/>
      <c r="EA592" s="132"/>
      <c r="EB592" s="132"/>
      <c r="EC592" s="132"/>
      <c r="ED592" s="132"/>
      <c r="EE592" s="132"/>
      <c r="EF592" s="132"/>
      <c r="EG592" s="132"/>
      <c r="EH592" s="132"/>
      <c r="EI592" s="132"/>
      <c r="EJ592" s="132"/>
      <c r="EK592" s="132"/>
      <c r="EL592" s="132"/>
      <c r="EM592" s="132"/>
      <c r="EN592" s="132"/>
      <c r="EO592" s="132"/>
      <c r="EP592" s="132"/>
      <c r="EQ592" s="132"/>
      <c r="ER592" s="132"/>
      <c r="ES592" s="132"/>
      <c r="ET592" s="132"/>
      <c r="EU592" s="132"/>
      <c r="EV592" s="132"/>
      <c r="EW592" s="132"/>
      <c r="EX592" s="132"/>
      <c r="EY592" s="132"/>
      <c r="EZ592" s="132"/>
      <c r="FA592" s="132"/>
      <c r="FB592" s="132"/>
      <c r="FC592" s="132"/>
      <c r="FD592" s="132"/>
      <c r="FE592" s="132"/>
      <c r="FF592" s="132"/>
      <c r="FG592" s="132"/>
      <c r="FH592" s="132"/>
      <c r="FI592" s="132"/>
      <c r="FJ592" s="132"/>
      <c r="FK592" s="132"/>
      <c r="FL592" s="132"/>
      <c r="FM592" s="132"/>
      <c r="FN592" s="132"/>
      <c r="FO592" s="132"/>
      <c r="FP592" s="132"/>
      <c r="FQ592" s="132"/>
      <c r="FR592" s="132"/>
      <c r="FS592" s="132"/>
      <c r="FT592" s="132"/>
      <c r="FU592" s="132"/>
      <c r="FV592" s="132"/>
      <c r="FW592" s="132"/>
      <c r="FX592" s="132"/>
      <c r="FY592" s="132"/>
      <c r="FZ592" s="132"/>
      <c r="GA592" s="132"/>
      <c r="GB592" s="132"/>
      <c r="GC592" s="132"/>
      <c r="GD592" s="132"/>
      <c r="GE592" s="132"/>
      <c r="GF592" s="132"/>
      <c r="GG592" s="132"/>
      <c r="GH592" s="132"/>
      <c r="GI592" s="132"/>
      <c r="GJ592" s="132"/>
      <c r="GK592" s="132"/>
      <c r="GL592" s="132"/>
      <c r="GM592" s="132"/>
      <c r="GN592" s="132"/>
      <c r="GO592" s="132"/>
      <c r="GP592" s="132"/>
      <c r="GQ592" s="132"/>
      <c r="GR592" s="132"/>
      <c r="GS592" s="132"/>
      <c r="GT592" s="132"/>
      <c r="GU592" s="132"/>
      <c r="GV592" s="132"/>
      <c r="GW592" s="132"/>
      <c r="GX592" s="132"/>
      <c r="GY592" s="132"/>
      <c r="GZ592" s="132"/>
      <c r="HA592" s="132"/>
      <c r="HB592" s="132"/>
      <c r="HC592" s="132"/>
      <c r="HD592" s="132"/>
      <c r="HE592" s="132"/>
      <c r="HF592" s="132"/>
      <c r="HG592" s="132"/>
      <c r="HH592" s="132"/>
      <c r="HI592" s="132"/>
      <c r="HJ592" s="132"/>
      <c r="HK592" s="132"/>
      <c r="HL592" s="132"/>
      <c r="HM592" s="132"/>
      <c r="HN592" s="132"/>
      <c r="HO592" s="132"/>
      <c r="HP592" s="132"/>
      <c r="HQ592" s="132"/>
      <c r="HR592" s="132"/>
      <c r="HS592" s="132"/>
      <c r="HT592" s="132"/>
      <c r="HU592" s="132"/>
      <c r="HV592" s="132"/>
      <c r="HW592" s="132"/>
      <c r="HX592" s="132"/>
      <c r="HY592" s="132"/>
      <c r="HZ592" s="132"/>
      <c r="IA592" s="132"/>
      <c r="IB592" s="132"/>
      <c r="IC592" s="132"/>
      <c r="ID592" s="132"/>
      <c r="IE592" s="132"/>
      <c r="IF592" s="132"/>
      <c r="IG592" s="132"/>
      <c r="IH592" s="132"/>
      <c r="II592" s="132"/>
      <c r="IJ592" s="132"/>
      <c r="IK592" s="132"/>
      <c r="IL592" s="132"/>
      <c r="IM592" s="132"/>
    </row>
    <row r="593" spans="50:247" ht="5.65" customHeight="1" x14ac:dyDescent="0.2"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2"/>
      <c r="BR593" s="132"/>
      <c r="BS593" s="132"/>
      <c r="BT593" s="132"/>
      <c r="BU593" s="132"/>
      <c r="BV593" s="132"/>
      <c r="BW593" s="132"/>
      <c r="BX593" s="132"/>
      <c r="BY593" s="132"/>
      <c r="BZ593" s="132"/>
      <c r="CA593" s="132"/>
      <c r="CB593" s="132"/>
      <c r="CC593" s="132"/>
      <c r="CD593" s="132"/>
      <c r="CE593" s="132"/>
      <c r="CF593" s="132"/>
      <c r="CG593" s="132"/>
      <c r="CH593" s="132"/>
      <c r="CI593" s="132"/>
      <c r="CJ593" s="132"/>
      <c r="CK593" s="132"/>
      <c r="CL593" s="132"/>
      <c r="CM593" s="132"/>
      <c r="CN593" s="132"/>
      <c r="CO593" s="132"/>
      <c r="CP593" s="132"/>
      <c r="CQ593" s="132"/>
      <c r="CR593" s="132"/>
      <c r="CS593" s="132"/>
      <c r="CT593" s="132"/>
      <c r="CU593" s="132"/>
      <c r="CV593" s="132"/>
      <c r="CW593" s="132"/>
      <c r="CX593" s="132"/>
      <c r="CY593" s="132"/>
      <c r="CZ593" s="132"/>
      <c r="DA593" s="132"/>
      <c r="DB593" s="132"/>
      <c r="DC593" s="132"/>
      <c r="DD593" s="132"/>
      <c r="DE593" s="132"/>
      <c r="DF593" s="132"/>
      <c r="DG593" s="132"/>
      <c r="DH593" s="132"/>
      <c r="DI593" s="132"/>
      <c r="DJ593" s="132"/>
      <c r="DK593" s="132"/>
      <c r="DL593" s="132"/>
      <c r="DM593" s="132"/>
      <c r="DN593" s="132"/>
      <c r="DO593" s="132"/>
      <c r="DP593" s="132"/>
      <c r="DQ593" s="132"/>
      <c r="DR593" s="132"/>
      <c r="DS593" s="132"/>
      <c r="DT593" s="132"/>
      <c r="DU593" s="132"/>
      <c r="DV593" s="132"/>
      <c r="DW593" s="132"/>
      <c r="DX593" s="132"/>
      <c r="DY593" s="132"/>
      <c r="DZ593" s="132"/>
      <c r="EA593" s="132"/>
      <c r="EB593" s="132"/>
      <c r="EC593" s="132"/>
      <c r="ED593" s="132"/>
      <c r="EE593" s="132"/>
      <c r="EF593" s="132"/>
      <c r="EG593" s="132"/>
      <c r="EH593" s="132"/>
      <c r="EI593" s="132"/>
      <c r="EJ593" s="132"/>
      <c r="EK593" s="132"/>
      <c r="EL593" s="132"/>
      <c r="EM593" s="132"/>
      <c r="EN593" s="132"/>
      <c r="EO593" s="132"/>
      <c r="EP593" s="132"/>
      <c r="EQ593" s="132"/>
      <c r="ER593" s="132"/>
      <c r="ES593" s="132"/>
      <c r="ET593" s="132"/>
      <c r="EU593" s="132"/>
      <c r="EV593" s="132"/>
      <c r="EW593" s="132"/>
      <c r="EX593" s="132"/>
      <c r="EY593" s="132"/>
      <c r="EZ593" s="132"/>
      <c r="FA593" s="132"/>
      <c r="FB593" s="132"/>
      <c r="FC593" s="132"/>
      <c r="FD593" s="132"/>
      <c r="FE593" s="132"/>
      <c r="FF593" s="132"/>
      <c r="FG593" s="132"/>
      <c r="FH593" s="132"/>
      <c r="FI593" s="132"/>
      <c r="FJ593" s="132"/>
      <c r="FK593" s="132"/>
      <c r="FL593" s="132"/>
      <c r="FM593" s="132"/>
      <c r="FN593" s="132"/>
      <c r="FO593" s="132"/>
      <c r="FP593" s="132"/>
      <c r="FQ593" s="132"/>
      <c r="FR593" s="132"/>
      <c r="FS593" s="132"/>
      <c r="FT593" s="132"/>
      <c r="FU593" s="132"/>
      <c r="FV593" s="132"/>
      <c r="FW593" s="132"/>
      <c r="FX593" s="132"/>
      <c r="FY593" s="132"/>
      <c r="FZ593" s="132"/>
      <c r="GA593" s="132"/>
      <c r="GB593" s="132"/>
      <c r="GC593" s="132"/>
      <c r="GD593" s="132"/>
      <c r="GE593" s="132"/>
      <c r="GF593" s="132"/>
      <c r="GG593" s="132"/>
      <c r="GH593" s="132"/>
      <c r="GI593" s="132"/>
      <c r="GJ593" s="132"/>
      <c r="GK593" s="132"/>
      <c r="GL593" s="132"/>
      <c r="GM593" s="132"/>
      <c r="GN593" s="132"/>
      <c r="GO593" s="132"/>
      <c r="GP593" s="132"/>
      <c r="GQ593" s="132"/>
      <c r="GR593" s="132"/>
      <c r="GS593" s="132"/>
      <c r="GT593" s="132"/>
      <c r="GU593" s="132"/>
      <c r="GV593" s="132"/>
      <c r="GW593" s="132"/>
      <c r="GX593" s="132"/>
      <c r="GY593" s="132"/>
      <c r="GZ593" s="132"/>
      <c r="HA593" s="132"/>
      <c r="HB593" s="132"/>
      <c r="HC593" s="132"/>
      <c r="HD593" s="132"/>
      <c r="HE593" s="132"/>
      <c r="HF593" s="132"/>
      <c r="HG593" s="132"/>
      <c r="HH593" s="132"/>
      <c r="HI593" s="132"/>
      <c r="HJ593" s="132"/>
      <c r="HK593" s="132"/>
      <c r="HL593" s="132"/>
      <c r="HM593" s="132"/>
      <c r="HN593" s="132"/>
      <c r="HO593" s="132"/>
      <c r="HP593" s="132"/>
      <c r="HQ593" s="132"/>
      <c r="HR593" s="132"/>
      <c r="HS593" s="132"/>
      <c r="HT593" s="132"/>
      <c r="HU593" s="132"/>
      <c r="HV593" s="132"/>
      <c r="HW593" s="132"/>
      <c r="HX593" s="132"/>
      <c r="HY593" s="132"/>
      <c r="HZ593" s="132"/>
      <c r="IA593" s="132"/>
      <c r="IB593" s="132"/>
      <c r="IC593" s="132"/>
      <c r="ID593" s="132"/>
      <c r="IE593" s="132"/>
      <c r="IF593" s="132"/>
      <c r="IG593" s="132"/>
      <c r="IH593" s="132"/>
      <c r="II593" s="132"/>
      <c r="IJ593" s="132"/>
      <c r="IK593" s="132"/>
      <c r="IL593" s="132"/>
      <c r="IM593" s="132"/>
    </row>
    <row r="594" spans="50:247" ht="5.65" customHeight="1" x14ac:dyDescent="0.2"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2"/>
      <c r="BR594" s="132"/>
      <c r="BS594" s="132"/>
      <c r="BT594" s="132"/>
      <c r="BU594" s="132"/>
      <c r="BV594" s="132"/>
      <c r="BW594" s="132"/>
      <c r="BX594" s="132"/>
      <c r="BY594" s="132"/>
      <c r="BZ594" s="132"/>
      <c r="CA594" s="132"/>
      <c r="CB594" s="132"/>
      <c r="CC594" s="132"/>
      <c r="CD594" s="132"/>
      <c r="CE594" s="132"/>
      <c r="CF594" s="132"/>
      <c r="CG594" s="132"/>
      <c r="CH594" s="132"/>
      <c r="CI594" s="132"/>
      <c r="CJ594" s="132"/>
      <c r="CK594" s="132"/>
      <c r="CL594" s="132"/>
      <c r="CM594" s="132"/>
      <c r="CN594" s="132"/>
      <c r="CO594" s="132"/>
      <c r="CP594" s="132"/>
      <c r="CQ594" s="132"/>
      <c r="CR594" s="132"/>
      <c r="CS594" s="132"/>
      <c r="CT594" s="132"/>
      <c r="CU594" s="132"/>
      <c r="CV594" s="132"/>
      <c r="CW594" s="132"/>
      <c r="CX594" s="132"/>
      <c r="CY594" s="132"/>
      <c r="CZ594" s="132"/>
      <c r="DA594" s="132"/>
      <c r="DB594" s="132"/>
      <c r="DC594" s="132"/>
      <c r="DD594" s="132"/>
      <c r="DE594" s="132"/>
      <c r="DF594" s="132"/>
      <c r="DG594" s="132"/>
      <c r="DH594" s="132"/>
      <c r="DI594" s="132"/>
      <c r="DJ594" s="132"/>
      <c r="DK594" s="132"/>
      <c r="DL594" s="132"/>
      <c r="DM594" s="132"/>
      <c r="DN594" s="132"/>
      <c r="DO594" s="132"/>
      <c r="DP594" s="132"/>
      <c r="DQ594" s="132"/>
      <c r="DR594" s="132"/>
      <c r="DS594" s="132"/>
      <c r="DT594" s="132"/>
      <c r="DU594" s="132"/>
      <c r="DV594" s="132"/>
      <c r="DW594" s="132"/>
      <c r="DX594" s="132"/>
      <c r="DY594" s="132"/>
      <c r="DZ594" s="132"/>
      <c r="EA594" s="132"/>
      <c r="EB594" s="132"/>
      <c r="EC594" s="132"/>
      <c r="ED594" s="132"/>
      <c r="EE594" s="132"/>
      <c r="EF594" s="132"/>
      <c r="EG594" s="132"/>
      <c r="EH594" s="132"/>
      <c r="EI594" s="132"/>
      <c r="EJ594" s="132"/>
      <c r="EK594" s="132"/>
      <c r="EL594" s="132"/>
      <c r="EM594" s="132"/>
      <c r="EN594" s="132"/>
      <c r="EO594" s="132"/>
      <c r="EP594" s="132"/>
      <c r="EQ594" s="132"/>
      <c r="ER594" s="132"/>
      <c r="ES594" s="132"/>
      <c r="ET594" s="132"/>
      <c r="EU594" s="132"/>
      <c r="EV594" s="132"/>
      <c r="EW594" s="132"/>
      <c r="EX594" s="132"/>
      <c r="EY594" s="132"/>
      <c r="EZ594" s="132"/>
      <c r="FA594" s="132"/>
      <c r="FB594" s="132"/>
      <c r="FC594" s="132"/>
      <c r="FD594" s="132"/>
      <c r="FE594" s="132"/>
      <c r="FF594" s="132"/>
      <c r="FG594" s="132"/>
      <c r="FH594" s="132"/>
      <c r="FI594" s="132"/>
      <c r="FJ594" s="132"/>
      <c r="FK594" s="132"/>
      <c r="FL594" s="132"/>
      <c r="FM594" s="132"/>
      <c r="FN594" s="132"/>
      <c r="FO594" s="132"/>
      <c r="FP594" s="132"/>
      <c r="FQ594" s="132"/>
      <c r="FR594" s="132"/>
      <c r="FS594" s="132"/>
      <c r="FT594" s="132"/>
      <c r="FU594" s="132"/>
      <c r="FV594" s="132"/>
      <c r="FW594" s="132"/>
      <c r="FX594" s="132"/>
      <c r="FY594" s="132"/>
      <c r="FZ594" s="132"/>
      <c r="GA594" s="132"/>
      <c r="GB594" s="132"/>
      <c r="GC594" s="132"/>
      <c r="GD594" s="132"/>
      <c r="GE594" s="132"/>
      <c r="GF594" s="132"/>
      <c r="GG594" s="132"/>
      <c r="GH594" s="132"/>
      <c r="GI594" s="132"/>
      <c r="GJ594" s="132"/>
      <c r="GK594" s="132"/>
      <c r="GL594" s="132"/>
      <c r="GM594" s="132"/>
      <c r="GN594" s="132"/>
      <c r="GO594" s="132"/>
      <c r="GP594" s="132"/>
      <c r="GQ594" s="132"/>
      <c r="GR594" s="132"/>
      <c r="GS594" s="132"/>
      <c r="GT594" s="132"/>
      <c r="GU594" s="132"/>
      <c r="GV594" s="132"/>
      <c r="GW594" s="132"/>
      <c r="GX594" s="132"/>
      <c r="GY594" s="132"/>
      <c r="GZ594" s="132"/>
      <c r="HA594" s="132"/>
      <c r="HB594" s="132"/>
      <c r="HC594" s="132"/>
      <c r="HD594" s="132"/>
      <c r="HE594" s="132"/>
      <c r="HF594" s="132"/>
      <c r="HG594" s="132"/>
      <c r="HH594" s="132"/>
      <c r="HI594" s="132"/>
      <c r="HJ594" s="132"/>
      <c r="HK594" s="132"/>
      <c r="HL594" s="132"/>
      <c r="HM594" s="132"/>
      <c r="HN594" s="132"/>
      <c r="HO594" s="132"/>
      <c r="HP594" s="132"/>
      <c r="HQ594" s="132"/>
      <c r="HR594" s="132"/>
      <c r="HS594" s="132"/>
      <c r="HT594" s="132"/>
      <c r="HU594" s="132"/>
      <c r="HV594" s="132"/>
      <c r="HW594" s="132"/>
      <c r="HX594" s="132"/>
      <c r="HY594" s="132"/>
      <c r="HZ594" s="132"/>
      <c r="IA594" s="132"/>
      <c r="IB594" s="132"/>
      <c r="IC594" s="132"/>
      <c r="ID594" s="132"/>
      <c r="IE594" s="132"/>
      <c r="IF594" s="132"/>
      <c r="IG594" s="132"/>
      <c r="IH594" s="132"/>
      <c r="II594" s="132"/>
      <c r="IJ594" s="132"/>
      <c r="IK594" s="132"/>
      <c r="IL594" s="132"/>
      <c r="IM594" s="132"/>
    </row>
    <row r="595" spans="50:247" ht="5.65" customHeight="1" x14ac:dyDescent="0.2"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2"/>
      <c r="BR595" s="132"/>
      <c r="BS595" s="132"/>
      <c r="BT595" s="132"/>
      <c r="BU595" s="132"/>
      <c r="BV595" s="132"/>
      <c r="BW595" s="132"/>
      <c r="BX595" s="132"/>
      <c r="BY595" s="132"/>
      <c r="BZ595" s="132"/>
      <c r="CA595" s="132"/>
      <c r="CB595" s="132"/>
      <c r="CC595" s="132"/>
      <c r="CD595" s="132"/>
      <c r="CE595" s="132"/>
      <c r="CF595" s="132"/>
      <c r="CG595" s="132"/>
      <c r="CH595" s="132"/>
      <c r="CI595" s="132"/>
      <c r="CJ595" s="132"/>
      <c r="CK595" s="132"/>
      <c r="CL595" s="132"/>
      <c r="CM595" s="132"/>
      <c r="CN595" s="132"/>
      <c r="CO595" s="132"/>
      <c r="CP595" s="132"/>
      <c r="CQ595" s="132"/>
      <c r="CR595" s="132"/>
      <c r="CS595" s="132"/>
      <c r="CT595" s="132"/>
      <c r="CU595" s="132"/>
      <c r="CV595" s="132"/>
      <c r="CW595" s="132"/>
      <c r="CX595" s="132"/>
      <c r="CY595" s="132"/>
      <c r="CZ595" s="132"/>
      <c r="DA595" s="132"/>
      <c r="DB595" s="132"/>
      <c r="DC595" s="132"/>
      <c r="DD595" s="132"/>
      <c r="DE595" s="132"/>
      <c r="DF595" s="132"/>
      <c r="DG595" s="132"/>
      <c r="DH595" s="132"/>
      <c r="DI595" s="132"/>
      <c r="DJ595" s="132"/>
      <c r="DK595" s="132"/>
      <c r="DL595" s="132"/>
      <c r="DM595" s="132"/>
      <c r="DN595" s="132"/>
      <c r="DO595" s="132"/>
      <c r="DP595" s="132"/>
      <c r="DQ595" s="132"/>
      <c r="DR595" s="132"/>
      <c r="DS595" s="132"/>
      <c r="DT595" s="132"/>
      <c r="DU595" s="132"/>
      <c r="DV595" s="132"/>
      <c r="DW595" s="132"/>
      <c r="DX595" s="132"/>
      <c r="DY595" s="132"/>
      <c r="DZ595" s="132"/>
      <c r="EA595" s="132"/>
      <c r="EB595" s="132"/>
      <c r="EC595" s="132"/>
      <c r="ED595" s="132"/>
      <c r="EE595" s="132"/>
      <c r="EF595" s="132"/>
      <c r="EG595" s="132"/>
      <c r="EH595" s="132"/>
      <c r="EI595" s="132"/>
      <c r="EJ595" s="132"/>
      <c r="EK595" s="132"/>
      <c r="EL595" s="132"/>
      <c r="EM595" s="132"/>
      <c r="EN595" s="132"/>
      <c r="EO595" s="132"/>
      <c r="EP595" s="132"/>
      <c r="EQ595" s="132"/>
      <c r="ER595" s="132"/>
      <c r="ES595" s="132"/>
      <c r="ET595" s="132"/>
      <c r="EU595" s="132"/>
      <c r="EV595" s="132"/>
      <c r="EW595" s="132"/>
      <c r="EX595" s="132"/>
      <c r="EY595" s="132"/>
      <c r="EZ595" s="132"/>
      <c r="FA595" s="132"/>
      <c r="FB595" s="132"/>
      <c r="FC595" s="132"/>
      <c r="FD595" s="132"/>
      <c r="FE595" s="132"/>
      <c r="FF595" s="132"/>
      <c r="FG595" s="132"/>
      <c r="FH595" s="132"/>
      <c r="FI595" s="132"/>
      <c r="FJ595" s="132"/>
      <c r="FK595" s="132"/>
      <c r="FL595" s="132"/>
      <c r="FM595" s="132"/>
      <c r="FN595" s="132"/>
      <c r="FO595" s="132"/>
      <c r="FP595" s="132"/>
      <c r="FQ595" s="132"/>
      <c r="FR595" s="132"/>
      <c r="FS595" s="132"/>
      <c r="FT595" s="132"/>
      <c r="FU595" s="132"/>
      <c r="FV595" s="132"/>
      <c r="FW595" s="132"/>
      <c r="FX595" s="132"/>
      <c r="FY595" s="132"/>
      <c r="FZ595" s="132"/>
      <c r="GA595" s="132"/>
      <c r="GB595" s="132"/>
      <c r="GC595" s="132"/>
      <c r="GD595" s="132"/>
      <c r="GE595" s="132"/>
      <c r="GF595" s="132"/>
      <c r="GG595" s="132"/>
      <c r="GH595" s="132"/>
      <c r="GI595" s="132"/>
      <c r="GJ595" s="132"/>
      <c r="GK595" s="132"/>
      <c r="GL595" s="132"/>
      <c r="GM595" s="132"/>
      <c r="GN595" s="132"/>
      <c r="GO595" s="132"/>
      <c r="GP595" s="132"/>
      <c r="GQ595" s="132"/>
      <c r="GR595" s="132"/>
      <c r="GS595" s="132"/>
      <c r="GT595" s="132"/>
      <c r="GU595" s="132"/>
      <c r="GV595" s="132"/>
      <c r="GW595" s="132"/>
      <c r="GX595" s="132"/>
      <c r="GY595" s="132"/>
      <c r="GZ595" s="132"/>
      <c r="HA595" s="132"/>
      <c r="HB595" s="132"/>
      <c r="HC595" s="132"/>
      <c r="HD595" s="132"/>
      <c r="HE595" s="132"/>
      <c r="HF595" s="132"/>
      <c r="HG595" s="132"/>
      <c r="HH595" s="132"/>
      <c r="HI595" s="132"/>
      <c r="HJ595" s="132"/>
      <c r="HK595" s="132"/>
      <c r="HL595" s="132"/>
      <c r="HM595" s="132"/>
      <c r="HN595" s="132"/>
      <c r="HO595" s="132"/>
      <c r="HP595" s="132"/>
      <c r="HQ595" s="132"/>
      <c r="HR595" s="132"/>
      <c r="HS595" s="132"/>
      <c r="HT595" s="132"/>
      <c r="HU595" s="132"/>
      <c r="HV595" s="132"/>
      <c r="HW595" s="132"/>
      <c r="HX595" s="132"/>
      <c r="HY595" s="132"/>
      <c r="HZ595" s="132"/>
      <c r="IA595" s="132"/>
      <c r="IB595" s="132"/>
      <c r="IC595" s="132"/>
      <c r="ID595" s="132"/>
      <c r="IE595" s="132"/>
      <c r="IF595" s="132"/>
      <c r="IG595" s="132"/>
      <c r="IH595" s="132"/>
      <c r="II595" s="132"/>
      <c r="IJ595" s="132"/>
      <c r="IK595" s="132"/>
      <c r="IL595" s="132"/>
      <c r="IM595" s="132"/>
    </row>
    <row r="596" spans="50:247" ht="5.65" customHeight="1" x14ac:dyDescent="0.2"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2"/>
      <c r="BR596" s="132"/>
      <c r="BS596" s="132"/>
      <c r="BT596" s="132"/>
      <c r="BU596" s="132"/>
      <c r="BV596" s="132"/>
      <c r="BW596" s="132"/>
      <c r="BX596" s="132"/>
      <c r="BY596" s="132"/>
      <c r="BZ596" s="132"/>
      <c r="CA596" s="132"/>
      <c r="CB596" s="132"/>
      <c r="CC596" s="132"/>
      <c r="CD596" s="132"/>
      <c r="CE596" s="132"/>
      <c r="CF596" s="132"/>
      <c r="CG596" s="132"/>
      <c r="CH596" s="132"/>
      <c r="CI596" s="132"/>
      <c r="CJ596" s="132"/>
      <c r="CK596" s="132"/>
      <c r="CL596" s="132"/>
      <c r="CM596" s="132"/>
      <c r="CN596" s="132"/>
      <c r="CO596" s="132"/>
      <c r="CP596" s="132"/>
      <c r="CQ596" s="132"/>
      <c r="CR596" s="132"/>
      <c r="CS596" s="132"/>
      <c r="CT596" s="132"/>
      <c r="CU596" s="132"/>
      <c r="CV596" s="132"/>
      <c r="CW596" s="132"/>
      <c r="CX596" s="132"/>
      <c r="CY596" s="132"/>
      <c r="CZ596" s="132"/>
      <c r="DA596" s="132"/>
      <c r="DB596" s="132"/>
      <c r="DC596" s="132"/>
      <c r="DD596" s="132"/>
      <c r="DE596" s="132"/>
      <c r="DF596" s="132"/>
      <c r="DG596" s="132"/>
      <c r="DH596" s="132"/>
      <c r="DI596" s="132"/>
      <c r="DJ596" s="132"/>
      <c r="DK596" s="132"/>
      <c r="DL596" s="132"/>
      <c r="DM596" s="132"/>
      <c r="DN596" s="132"/>
      <c r="DO596" s="132"/>
      <c r="DP596" s="132"/>
      <c r="DQ596" s="132"/>
      <c r="DR596" s="132"/>
      <c r="DS596" s="132"/>
      <c r="DT596" s="132"/>
      <c r="DU596" s="132"/>
      <c r="DV596" s="132"/>
      <c r="DW596" s="132"/>
      <c r="DX596" s="132"/>
      <c r="DY596" s="132"/>
      <c r="DZ596" s="132"/>
      <c r="EA596" s="132"/>
      <c r="EB596" s="132"/>
      <c r="EC596" s="132"/>
      <c r="ED596" s="132"/>
      <c r="EE596" s="132"/>
      <c r="EF596" s="132"/>
      <c r="EG596" s="132"/>
      <c r="EH596" s="132"/>
      <c r="EI596" s="132"/>
      <c r="EJ596" s="132"/>
      <c r="EK596" s="132"/>
      <c r="EL596" s="132"/>
      <c r="EM596" s="132"/>
      <c r="EN596" s="132"/>
      <c r="EO596" s="132"/>
      <c r="EP596" s="132"/>
      <c r="EQ596" s="132"/>
      <c r="ER596" s="132"/>
      <c r="ES596" s="132"/>
      <c r="ET596" s="132"/>
      <c r="EU596" s="132"/>
      <c r="EV596" s="132"/>
      <c r="EW596" s="132"/>
      <c r="EX596" s="132"/>
      <c r="EY596" s="132"/>
      <c r="EZ596" s="132"/>
      <c r="FA596" s="132"/>
      <c r="FB596" s="132"/>
      <c r="FC596" s="132"/>
      <c r="FD596" s="132"/>
      <c r="FE596" s="132"/>
      <c r="FF596" s="132"/>
      <c r="FG596" s="132"/>
      <c r="FH596" s="132"/>
      <c r="FI596" s="132"/>
      <c r="FJ596" s="132"/>
      <c r="FK596" s="132"/>
      <c r="FL596" s="132"/>
      <c r="FM596" s="132"/>
      <c r="FN596" s="132"/>
      <c r="FO596" s="132"/>
      <c r="FP596" s="132"/>
      <c r="FQ596" s="132"/>
      <c r="FR596" s="132"/>
      <c r="FS596" s="132"/>
      <c r="FT596" s="132"/>
      <c r="FU596" s="132"/>
      <c r="FV596" s="132"/>
      <c r="FW596" s="132"/>
      <c r="FX596" s="132"/>
      <c r="FY596" s="132"/>
      <c r="FZ596" s="132"/>
      <c r="GA596" s="132"/>
      <c r="GB596" s="132"/>
      <c r="GC596" s="132"/>
      <c r="GD596" s="132"/>
      <c r="GE596" s="132"/>
      <c r="GF596" s="132"/>
      <c r="GG596" s="132"/>
      <c r="GH596" s="132"/>
      <c r="GI596" s="132"/>
      <c r="GJ596" s="132"/>
      <c r="GK596" s="132"/>
      <c r="GL596" s="132"/>
      <c r="GM596" s="132"/>
      <c r="GN596" s="132"/>
      <c r="GO596" s="132"/>
      <c r="GP596" s="132"/>
      <c r="GQ596" s="132"/>
      <c r="GR596" s="132"/>
      <c r="GS596" s="132"/>
      <c r="GT596" s="132"/>
      <c r="GU596" s="132"/>
      <c r="GV596" s="132"/>
      <c r="GW596" s="132"/>
      <c r="GX596" s="132"/>
      <c r="GY596" s="132"/>
      <c r="GZ596" s="132"/>
      <c r="HA596" s="132"/>
      <c r="HB596" s="132"/>
      <c r="HC596" s="132"/>
      <c r="HD596" s="132"/>
      <c r="HE596" s="132"/>
      <c r="HF596" s="132"/>
      <c r="HG596" s="132"/>
      <c r="HH596" s="132"/>
      <c r="HI596" s="132"/>
      <c r="HJ596" s="132"/>
      <c r="HK596" s="132"/>
      <c r="HL596" s="132"/>
      <c r="HM596" s="132"/>
      <c r="HN596" s="132"/>
      <c r="HO596" s="132"/>
      <c r="HP596" s="132"/>
      <c r="HQ596" s="132"/>
      <c r="HR596" s="132"/>
      <c r="HS596" s="132"/>
      <c r="HT596" s="132"/>
      <c r="HU596" s="132"/>
      <c r="HV596" s="132"/>
      <c r="HW596" s="132"/>
      <c r="HX596" s="132"/>
      <c r="HY596" s="132"/>
      <c r="HZ596" s="132"/>
      <c r="IA596" s="132"/>
      <c r="IB596" s="132"/>
      <c r="IC596" s="132"/>
      <c r="ID596" s="132"/>
      <c r="IE596" s="132"/>
      <c r="IF596" s="132"/>
      <c r="IG596" s="132"/>
      <c r="IH596" s="132"/>
      <c r="II596" s="132"/>
      <c r="IJ596" s="132"/>
      <c r="IK596" s="132"/>
      <c r="IL596" s="132"/>
      <c r="IM596" s="132"/>
    </row>
    <row r="597" spans="50:247" ht="5.65" customHeight="1" x14ac:dyDescent="0.2"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2"/>
      <c r="BR597" s="132"/>
      <c r="BS597" s="132"/>
      <c r="BT597" s="132"/>
      <c r="BU597" s="132"/>
      <c r="BV597" s="132"/>
      <c r="BW597" s="132"/>
      <c r="BX597" s="132"/>
      <c r="BY597" s="132"/>
      <c r="BZ597" s="132"/>
      <c r="CA597" s="132"/>
      <c r="CB597" s="132"/>
      <c r="CC597" s="132"/>
      <c r="CD597" s="132"/>
      <c r="CE597" s="132"/>
      <c r="CF597" s="132"/>
      <c r="CG597" s="132"/>
      <c r="CH597" s="132"/>
      <c r="CI597" s="132"/>
      <c r="CJ597" s="132"/>
      <c r="CK597" s="132"/>
      <c r="CL597" s="132"/>
      <c r="CM597" s="132"/>
      <c r="CN597" s="132"/>
      <c r="CO597" s="132"/>
      <c r="CP597" s="132"/>
      <c r="CQ597" s="132"/>
      <c r="CR597" s="132"/>
      <c r="CS597" s="132"/>
      <c r="CT597" s="132"/>
      <c r="CU597" s="132"/>
      <c r="CV597" s="132"/>
      <c r="CW597" s="132"/>
      <c r="CX597" s="132"/>
      <c r="CY597" s="132"/>
      <c r="CZ597" s="132"/>
      <c r="DA597" s="132"/>
      <c r="DB597" s="132"/>
      <c r="DC597" s="132"/>
      <c r="DD597" s="132"/>
      <c r="DE597" s="132"/>
      <c r="DF597" s="132"/>
      <c r="DG597" s="132"/>
      <c r="DH597" s="132"/>
      <c r="DI597" s="132"/>
      <c r="DJ597" s="132"/>
      <c r="DK597" s="132"/>
      <c r="DL597" s="132"/>
      <c r="DM597" s="132"/>
      <c r="DN597" s="132"/>
      <c r="DO597" s="132"/>
      <c r="DP597" s="132"/>
      <c r="DQ597" s="132"/>
      <c r="DR597" s="132"/>
      <c r="DS597" s="132"/>
      <c r="DT597" s="132"/>
      <c r="DU597" s="132"/>
      <c r="DV597" s="132"/>
      <c r="DW597" s="132"/>
      <c r="DX597" s="132"/>
      <c r="DY597" s="132"/>
      <c r="DZ597" s="132"/>
      <c r="EA597" s="132"/>
      <c r="EB597" s="132"/>
      <c r="EC597" s="132"/>
      <c r="ED597" s="132"/>
      <c r="EE597" s="132"/>
      <c r="EF597" s="132"/>
      <c r="EG597" s="132"/>
      <c r="EH597" s="132"/>
      <c r="EI597" s="132"/>
      <c r="EJ597" s="132"/>
      <c r="EK597" s="132"/>
      <c r="EL597" s="132"/>
      <c r="EM597" s="132"/>
      <c r="EN597" s="132"/>
      <c r="EO597" s="132"/>
      <c r="EP597" s="132"/>
      <c r="EQ597" s="132"/>
      <c r="ER597" s="132"/>
      <c r="ES597" s="132"/>
      <c r="ET597" s="132"/>
      <c r="EU597" s="132"/>
      <c r="EV597" s="132"/>
      <c r="EW597" s="132"/>
      <c r="EX597" s="132"/>
      <c r="EY597" s="132"/>
      <c r="EZ597" s="132"/>
      <c r="FA597" s="132"/>
      <c r="FB597" s="132"/>
      <c r="FC597" s="132"/>
      <c r="FD597" s="132"/>
      <c r="FE597" s="132"/>
      <c r="FF597" s="132"/>
      <c r="FG597" s="132"/>
      <c r="FH597" s="132"/>
      <c r="FI597" s="132"/>
      <c r="FJ597" s="132"/>
      <c r="FK597" s="132"/>
      <c r="FL597" s="132"/>
      <c r="FM597" s="132"/>
      <c r="FN597" s="132"/>
      <c r="FO597" s="132"/>
      <c r="FP597" s="132"/>
      <c r="FQ597" s="132"/>
      <c r="FR597" s="132"/>
      <c r="FS597" s="132"/>
      <c r="FT597" s="132"/>
      <c r="FU597" s="132"/>
      <c r="FV597" s="132"/>
      <c r="FW597" s="132"/>
      <c r="FX597" s="132"/>
      <c r="FY597" s="132"/>
      <c r="FZ597" s="132"/>
      <c r="GA597" s="132"/>
      <c r="GB597" s="132"/>
      <c r="GC597" s="132"/>
      <c r="GD597" s="132"/>
      <c r="GE597" s="132"/>
      <c r="GF597" s="132"/>
      <c r="GG597" s="132"/>
      <c r="GH597" s="132"/>
      <c r="GI597" s="132"/>
      <c r="GJ597" s="132"/>
      <c r="GK597" s="132"/>
      <c r="GL597" s="132"/>
      <c r="GM597" s="132"/>
      <c r="GN597" s="132"/>
      <c r="GO597" s="132"/>
      <c r="GP597" s="132"/>
      <c r="GQ597" s="132"/>
      <c r="GR597" s="132"/>
      <c r="GS597" s="132"/>
      <c r="GT597" s="132"/>
      <c r="GU597" s="132"/>
      <c r="GV597" s="132"/>
      <c r="GW597" s="132"/>
      <c r="GX597" s="132"/>
      <c r="GY597" s="132"/>
      <c r="GZ597" s="132"/>
      <c r="HA597" s="132"/>
      <c r="HB597" s="132"/>
      <c r="HC597" s="132"/>
      <c r="HD597" s="132"/>
      <c r="HE597" s="132"/>
      <c r="HF597" s="132"/>
      <c r="HG597" s="132"/>
      <c r="HH597" s="132"/>
      <c r="HI597" s="132"/>
      <c r="HJ597" s="132"/>
      <c r="HK597" s="132"/>
      <c r="HL597" s="132"/>
      <c r="HM597" s="132"/>
      <c r="HN597" s="132"/>
      <c r="HO597" s="132"/>
      <c r="HP597" s="132"/>
      <c r="HQ597" s="132"/>
      <c r="HR597" s="132"/>
      <c r="HS597" s="132"/>
      <c r="HT597" s="132"/>
      <c r="HU597" s="132"/>
      <c r="HV597" s="132"/>
      <c r="HW597" s="132"/>
      <c r="HX597" s="132"/>
      <c r="HY597" s="132"/>
      <c r="HZ597" s="132"/>
      <c r="IA597" s="132"/>
      <c r="IB597" s="132"/>
      <c r="IC597" s="132"/>
      <c r="ID597" s="132"/>
      <c r="IE597" s="132"/>
      <c r="IF597" s="132"/>
      <c r="IG597" s="132"/>
      <c r="IH597" s="132"/>
      <c r="II597" s="132"/>
      <c r="IJ597" s="132"/>
      <c r="IK597" s="132"/>
      <c r="IL597" s="132"/>
      <c r="IM597" s="132"/>
    </row>
    <row r="598" spans="50:247" ht="5.65" customHeight="1" x14ac:dyDescent="0.2"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  <c r="BS598" s="132"/>
      <c r="BT598" s="132"/>
      <c r="BU598" s="132"/>
      <c r="BV598" s="132"/>
      <c r="BW598" s="132"/>
      <c r="BX598" s="132"/>
      <c r="BY598" s="132"/>
      <c r="BZ598" s="132"/>
      <c r="CA598" s="132"/>
      <c r="CB598" s="132"/>
      <c r="CC598" s="132"/>
      <c r="CD598" s="132"/>
      <c r="CE598" s="132"/>
      <c r="CF598" s="132"/>
      <c r="CG598" s="132"/>
      <c r="CH598" s="132"/>
      <c r="CI598" s="132"/>
      <c r="CJ598" s="132"/>
      <c r="CK598" s="132"/>
      <c r="CL598" s="132"/>
      <c r="CM598" s="132"/>
      <c r="CN598" s="132"/>
      <c r="CO598" s="132"/>
      <c r="CP598" s="132"/>
      <c r="CQ598" s="132"/>
      <c r="CR598" s="132"/>
      <c r="CS598" s="132"/>
      <c r="CT598" s="132"/>
      <c r="CU598" s="132"/>
      <c r="CV598" s="132"/>
      <c r="CW598" s="132"/>
      <c r="CX598" s="132"/>
      <c r="CY598" s="132"/>
      <c r="CZ598" s="132"/>
      <c r="DA598" s="132"/>
      <c r="DB598" s="132"/>
      <c r="DC598" s="132"/>
      <c r="DD598" s="132"/>
      <c r="DE598" s="132"/>
      <c r="DF598" s="132"/>
      <c r="DG598" s="132"/>
      <c r="DH598" s="132"/>
      <c r="DI598" s="132"/>
      <c r="DJ598" s="132"/>
      <c r="DK598" s="132"/>
      <c r="DL598" s="132"/>
      <c r="DM598" s="132"/>
      <c r="DN598" s="132"/>
      <c r="DO598" s="132"/>
      <c r="DP598" s="132"/>
      <c r="DQ598" s="132"/>
      <c r="DR598" s="132"/>
      <c r="DS598" s="132"/>
      <c r="DT598" s="132"/>
      <c r="DU598" s="132"/>
      <c r="DV598" s="132"/>
      <c r="DW598" s="132"/>
      <c r="DX598" s="132"/>
      <c r="DY598" s="132"/>
      <c r="DZ598" s="132"/>
      <c r="EA598" s="132"/>
      <c r="EB598" s="132"/>
      <c r="EC598" s="132"/>
      <c r="ED598" s="132"/>
      <c r="EE598" s="132"/>
      <c r="EF598" s="132"/>
      <c r="EG598" s="132"/>
      <c r="EH598" s="132"/>
      <c r="EI598" s="132"/>
      <c r="EJ598" s="132"/>
      <c r="EK598" s="132"/>
      <c r="EL598" s="132"/>
      <c r="EM598" s="132"/>
      <c r="EN598" s="132"/>
      <c r="EO598" s="132"/>
      <c r="EP598" s="132"/>
      <c r="EQ598" s="132"/>
      <c r="ER598" s="132"/>
      <c r="ES598" s="132"/>
      <c r="ET598" s="132"/>
      <c r="EU598" s="132"/>
      <c r="EV598" s="132"/>
      <c r="EW598" s="132"/>
      <c r="EX598" s="132"/>
      <c r="EY598" s="132"/>
      <c r="EZ598" s="132"/>
      <c r="FA598" s="132"/>
      <c r="FB598" s="132"/>
      <c r="FC598" s="132"/>
      <c r="FD598" s="132"/>
      <c r="FE598" s="132"/>
      <c r="FF598" s="132"/>
      <c r="FG598" s="132"/>
      <c r="FH598" s="132"/>
      <c r="FI598" s="132"/>
      <c r="FJ598" s="132"/>
      <c r="FK598" s="132"/>
      <c r="FL598" s="132"/>
      <c r="FM598" s="132"/>
      <c r="FN598" s="132"/>
      <c r="FO598" s="132"/>
      <c r="FP598" s="132"/>
      <c r="FQ598" s="132"/>
      <c r="FR598" s="132"/>
      <c r="FS598" s="132"/>
      <c r="FT598" s="132"/>
      <c r="FU598" s="132"/>
      <c r="FV598" s="132"/>
      <c r="FW598" s="132"/>
      <c r="FX598" s="132"/>
      <c r="FY598" s="132"/>
      <c r="FZ598" s="132"/>
      <c r="GA598" s="132"/>
      <c r="GB598" s="132"/>
      <c r="GC598" s="132"/>
      <c r="GD598" s="132"/>
      <c r="GE598" s="132"/>
      <c r="GF598" s="132"/>
      <c r="GG598" s="132"/>
      <c r="GH598" s="132"/>
      <c r="GI598" s="132"/>
      <c r="GJ598" s="132"/>
      <c r="GK598" s="132"/>
      <c r="GL598" s="132"/>
      <c r="GM598" s="132"/>
      <c r="GN598" s="132"/>
      <c r="GO598" s="132"/>
      <c r="GP598" s="132"/>
      <c r="GQ598" s="132"/>
      <c r="GR598" s="132"/>
      <c r="GS598" s="132"/>
      <c r="GT598" s="132"/>
      <c r="GU598" s="132"/>
      <c r="GV598" s="132"/>
      <c r="GW598" s="132"/>
      <c r="GX598" s="132"/>
      <c r="GY598" s="132"/>
      <c r="GZ598" s="132"/>
      <c r="HA598" s="132"/>
      <c r="HB598" s="132"/>
      <c r="HC598" s="132"/>
      <c r="HD598" s="132"/>
      <c r="HE598" s="132"/>
      <c r="HF598" s="132"/>
      <c r="HG598" s="132"/>
      <c r="HH598" s="132"/>
      <c r="HI598" s="132"/>
      <c r="HJ598" s="132"/>
      <c r="HK598" s="132"/>
      <c r="HL598" s="132"/>
      <c r="HM598" s="132"/>
      <c r="HN598" s="132"/>
      <c r="HO598" s="132"/>
      <c r="HP598" s="132"/>
      <c r="HQ598" s="132"/>
      <c r="HR598" s="132"/>
      <c r="HS598" s="132"/>
      <c r="HT598" s="132"/>
      <c r="HU598" s="132"/>
      <c r="HV598" s="132"/>
      <c r="HW598" s="132"/>
      <c r="HX598" s="132"/>
      <c r="HY598" s="132"/>
      <c r="HZ598" s="132"/>
      <c r="IA598" s="132"/>
      <c r="IB598" s="132"/>
      <c r="IC598" s="132"/>
      <c r="ID598" s="132"/>
      <c r="IE598" s="132"/>
      <c r="IF598" s="132"/>
      <c r="IG598" s="132"/>
      <c r="IH598" s="132"/>
      <c r="II598" s="132"/>
      <c r="IJ598" s="132"/>
      <c r="IK598" s="132"/>
      <c r="IL598" s="132"/>
      <c r="IM598" s="132"/>
    </row>
    <row r="638" spans="1:248" s="143" customFormat="1" ht="12" x14ac:dyDescent="0.2">
      <c r="A638" s="132"/>
      <c r="B638" s="132"/>
      <c r="C638" s="133"/>
      <c r="D638" s="138"/>
      <c r="E638" s="139"/>
      <c r="F638" s="139"/>
      <c r="G638" s="133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  <c r="AU638" s="135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36"/>
      <c r="BM638" s="136"/>
      <c r="BN638" s="136"/>
      <c r="BO638" s="136"/>
      <c r="BP638" s="136"/>
      <c r="BQ638" s="136"/>
      <c r="BR638" s="136"/>
      <c r="BS638" s="136"/>
      <c r="BT638" s="136"/>
      <c r="BU638" s="136"/>
      <c r="BV638" s="136"/>
      <c r="BW638" s="136"/>
      <c r="BX638" s="136"/>
      <c r="BY638" s="136"/>
      <c r="BZ638" s="136"/>
      <c r="CA638" s="136"/>
      <c r="CB638" s="136"/>
      <c r="CC638" s="136"/>
      <c r="CD638" s="136"/>
      <c r="CE638" s="136"/>
      <c r="CF638" s="136"/>
      <c r="CG638" s="136"/>
      <c r="CH638" s="136"/>
      <c r="CI638" s="136"/>
      <c r="CJ638" s="136"/>
      <c r="CK638" s="136"/>
      <c r="CL638" s="136"/>
      <c r="CM638" s="136"/>
      <c r="CN638" s="136"/>
      <c r="CO638" s="136"/>
      <c r="CP638" s="136"/>
      <c r="CQ638" s="136"/>
      <c r="CR638" s="136"/>
      <c r="CS638" s="136"/>
      <c r="CT638" s="136"/>
      <c r="CU638" s="136"/>
      <c r="CV638" s="136"/>
      <c r="CW638" s="136"/>
      <c r="CX638" s="136"/>
      <c r="CY638" s="136"/>
      <c r="CZ638" s="136"/>
      <c r="DA638" s="136"/>
      <c r="DB638" s="136"/>
      <c r="DC638" s="136"/>
      <c r="DD638" s="136"/>
      <c r="DE638" s="136"/>
      <c r="DF638" s="136"/>
      <c r="DG638" s="136"/>
      <c r="DH638" s="136"/>
      <c r="DI638" s="136"/>
      <c r="DJ638" s="136"/>
      <c r="DK638" s="136"/>
      <c r="DL638" s="136"/>
      <c r="DM638" s="136"/>
      <c r="DN638" s="136"/>
      <c r="DO638" s="136"/>
      <c r="DP638" s="136"/>
      <c r="DQ638" s="136"/>
      <c r="DR638" s="136"/>
      <c r="DS638" s="136"/>
      <c r="DT638" s="136"/>
      <c r="DU638" s="136"/>
      <c r="DV638" s="136"/>
      <c r="DW638" s="136"/>
      <c r="DX638" s="136"/>
      <c r="DY638" s="136"/>
      <c r="DZ638" s="136"/>
      <c r="EA638" s="136"/>
      <c r="EB638" s="136"/>
      <c r="EC638" s="136"/>
      <c r="ED638" s="136"/>
      <c r="EE638" s="136"/>
      <c r="EF638" s="136"/>
      <c r="EG638" s="136"/>
      <c r="EH638" s="136"/>
      <c r="EI638" s="136"/>
      <c r="EJ638" s="136"/>
      <c r="EK638" s="136"/>
      <c r="EL638" s="136"/>
      <c r="EM638" s="136"/>
      <c r="EN638" s="136"/>
      <c r="EO638" s="136"/>
      <c r="EP638" s="136"/>
      <c r="EQ638" s="136"/>
      <c r="ER638" s="136"/>
      <c r="ES638" s="136"/>
      <c r="ET638" s="136"/>
      <c r="EU638" s="136"/>
      <c r="EV638" s="136"/>
      <c r="EW638" s="136"/>
      <c r="EX638" s="136"/>
      <c r="EY638" s="136"/>
      <c r="EZ638" s="136"/>
      <c r="FA638" s="136"/>
      <c r="FB638" s="136"/>
      <c r="FC638" s="136"/>
      <c r="FD638" s="136"/>
      <c r="FE638" s="136"/>
      <c r="FF638" s="136"/>
      <c r="FG638" s="136"/>
      <c r="FH638" s="136"/>
      <c r="FI638" s="136"/>
      <c r="FJ638" s="136"/>
      <c r="FK638" s="136"/>
      <c r="FL638" s="136"/>
      <c r="FM638" s="136"/>
      <c r="FN638" s="136"/>
      <c r="FO638" s="136"/>
      <c r="FP638" s="136"/>
      <c r="FQ638" s="136"/>
      <c r="FR638" s="136"/>
      <c r="FS638" s="136"/>
      <c r="FT638" s="136"/>
      <c r="FU638" s="136"/>
      <c r="FV638" s="136"/>
      <c r="FW638" s="136"/>
      <c r="FX638" s="136"/>
      <c r="FY638" s="136"/>
      <c r="FZ638" s="136"/>
      <c r="GA638" s="136"/>
      <c r="GB638" s="136"/>
      <c r="GC638" s="136"/>
      <c r="GD638" s="136"/>
      <c r="GE638" s="136"/>
      <c r="GF638" s="136"/>
      <c r="GG638" s="136"/>
      <c r="GH638" s="136"/>
      <c r="GI638" s="136"/>
      <c r="GJ638" s="136"/>
      <c r="GK638" s="136"/>
      <c r="GL638" s="136"/>
      <c r="GM638" s="136"/>
      <c r="GN638" s="136"/>
      <c r="GO638" s="136"/>
      <c r="GP638" s="136"/>
      <c r="GQ638" s="136"/>
      <c r="GR638" s="136"/>
      <c r="GS638" s="136"/>
      <c r="GT638" s="136"/>
      <c r="GU638" s="136"/>
      <c r="GV638" s="136"/>
      <c r="GW638" s="136"/>
      <c r="GX638" s="136"/>
      <c r="GY638" s="136"/>
      <c r="GZ638" s="136"/>
      <c r="HA638" s="136"/>
      <c r="HB638" s="136"/>
      <c r="HC638" s="136"/>
      <c r="HD638" s="136"/>
      <c r="HE638" s="136"/>
      <c r="HF638" s="136"/>
      <c r="HG638" s="136"/>
      <c r="HH638" s="136"/>
      <c r="HI638" s="136"/>
      <c r="HJ638" s="136"/>
      <c r="HK638" s="136"/>
      <c r="HL638" s="136"/>
      <c r="HM638" s="136"/>
      <c r="HN638" s="136"/>
      <c r="HO638" s="136"/>
      <c r="HP638" s="136"/>
      <c r="HQ638" s="136"/>
      <c r="HR638" s="136"/>
      <c r="HS638" s="136"/>
      <c r="HT638" s="136"/>
      <c r="HU638" s="136"/>
      <c r="HV638" s="136"/>
      <c r="HW638" s="136"/>
      <c r="HX638" s="136"/>
      <c r="HY638" s="136"/>
      <c r="HZ638" s="136"/>
      <c r="IA638" s="136"/>
      <c r="IB638" s="136"/>
      <c r="IC638" s="136"/>
      <c r="ID638" s="136"/>
      <c r="IE638" s="136"/>
      <c r="IF638" s="136"/>
      <c r="IG638" s="136"/>
      <c r="IH638" s="136"/>
      <c r="II638" s="136"/>
      <c r="IJ638" s="136"/>
      <c r="IK638" s="136"/>
      <c r="IL638" s="136"/>
      <c r="IM638" s="136"/>
      <c r="IN638" s="136"/>
    </row>
    <row r="639" spans="1:248" ht="5.65" customHeight="1" x14ac:dyDescent="0.2">
      <c r="IN639" s="143"/>
    </row>
    <row r="646" spans="1:256" s="132" customFormat="1" ht="12" x14ac:dyDescent="0.2">
      <c r="C646" s="133"/>
      <c r="D646" s="138"/>
      <c r="E646" s="139"/>
      <c r="F646" s="139"/>
      <c r="G646" s="133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  <c r="AV646" s="136"/>
      <c r="AW646" s="136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  <c r="CI646" s="143"/>
      <c r="CJ646" s="143"/>
      <c r="CK646" s="143"/>
      <c r="CL646" s="143"/>
      <c r="CM646" s="143"/>
      <c r="CN646" s="143"/>
      <c r="CO646" s="143"/>
      <c r="CP646" s="143"/>
      <c r="CQ646" s="143"/>
      <c r="CR646" s="143"/>
      <c r="CS646" s="143"/>
      <c r="CT646" s="143"/>
      <c r="CU646" s="143"/>
      <c r="CV646" s="143"/>
      <c r="CW646" s="143"/>
      <c r="CX646" s="143"/>
      <c r="CY646" s="143"/>
      <c r="CZ646" s="143"/>
      <c r="DA646" s="143"/>
      <c r="DB646" s="143"/>
      <c r="DC646" s="143"/>
      <c r="DD646" s="143"/>
      <c r="DE646" s="143"/>
      <c r="DF646" s="143"/>
      <c r="DG646" s="143"/>
      <c r="DH646" s="143"/>
      <c r="DI646" s="143"/>
      <c r="DJ646" s="143"/>
      <c r="DK646" s="143"/>
      <c r="DL646" s="143"/>
      <c r="DM646" s="143"/>
      <c r="DN646" s="143"/>
      <c r="DO646" s="143"/>
      <c r="DP646" s="143"/>
      <c r="DQ646" s="143"/>
      <c r="DR646" s="143"/>
      <c r="DS646" s="143"/>
      <c r="DT646" s="143"/>
      <c r="DU646" s="143"/>
      <c r="DV646" s="143"/>
      <c r="DW646" s="143"/>
      <c r="DX646" s="143"/>
      <c r="DY646" s="143"/>
      <c r="DZ646" s="143"/>
      <c r="EA646" s="143"/>
      <c r="EB646" s="143"/>
      <c r="EC646" s="143"/>
      <c r="ED646" s="143"/>
      <c r="EE646" s="143"/>
      <c r="EF646" s="143"/>
      <c r="EG646" s="143"/>
      <c r="EH646" s="143"/>
      <c r="EI646" s="143"/>
      <c r="EJ646" s="143"/>
      <c r="EK646" s="143"/>
      <c r="EL646" s="143"/>
      <c r="EM646" s="143"/>
      <c r="EN646" s="143"/>
      <c r="EO646" s="143"/>
      <c r="EP646" s="143"/>
      <c r="EQ646" s="143"/>
      <c r="ER646" s="143"/>
      <c r="ES646" s="143"/>
      <c r="ET646" s="143"/>
      <c r="EU646" s="143"/>
      <c r="EV646" s="143"/>
      <c r="EW646" s="143"/>
      <c r="EX646" s="143"/>
      <c r="EY646" s="143"/>
      <c r="EZ646" s="143"/>
      <c r="FA646" s="143"/>
      <c r="FB646" s="143"/>
      <c r="FC646" s="143"/>
      <c r="FD646" s="143"/>
      <c r="FE646" s="143"/>
      <c r="FF646" s="143"/>
      <c r="FG646" s="143"/>
      <c r="FH646" s="143"/>
      <c r="FI646" s="143"/>
      <c r="FJ646" s="143"/>
      <c r="FK646" s="143"/>
      <c r="FL646" s="143"/>
      <c r="FM646" s="143"/>
      <c r="FN646" s="143"/>
      <c r="FO646" s="143"/>
      <c r="FP646" s="143"/>
      <c r="FQ646" s="143"/>
      <c r="FR646" s="143"/>
      <c r="FS646" s="143"/>
      <c r="FT646" s="143"/>
      <c r="FU646" s="143"/>
      <c r="FV646" s="143"/>
      <c r="FW646" s="143"/>
      <c r="FX646" s="143"/>
      <c r="FY646" s="143"/>
      <c r="FZ646" s="143"/>
      <c r="GA646" s="143"/>
      <c r="GB646" s="143"/>
      <c r="GC646" s="143"/>
      <c r="GD646" s="143"/>
      <c r="GE646" s="143"/>
      <c r="GF646" s="143"/>
      <c r="GG646" s="143"/>
      <c r="GH646" s="143"/>
      <c r="GI646" s="143"/>
      <c r="GJ646" s="143"/>
      <c r="GK646" s="143"/>
      <c r="GL646" s="143"/>
      <c r="GM646" s="143"/>
      <c r="GN646" s="143"/>
      <c r="GO646" s="143"/>
      <c r="GP646" s="143"/>
      <c r="GQ646" s="143"/>
      <c r="GR646" s="143"/>
      <c r="GS646" s="143"/>
      <c r="GT646" s="143"/>
      <c r="GU646" s="143"/>
      <c r="GV646" s="143"/>
      <c r="GW646" s="143"/>
      <c r="GX646" s="143"/>
      <c r="GY646" s="143"/>
      <c r="GZ646" s="143"/>
      <c r="HA646" s="143"/>
      <c r="HB646" s="143"/>
      <c r="HC646" s="143"/>
      <c r="HD646" s="143"/>
      <c r="HE646" s="143"/>
      <c r="HF646" s="143"/>
      <c r="HG646" s="143"/>
      <c r="HH646" s="143"/>
      <c r="HI646" s="143"/>
      <c r="HJ646" s="143"/>
      <c r="HK646" s="143"/>
      <c r="HL646" s="143"/>
      <c r="HM646" s="143"/>
      <c r="HN646" s="143"/>
      <c r="HO646" s="143"/>
      <c r="HP646" s="143"/>
      <c r="HQ646" s="143"/>
      <c r="HR646" s="143"/>
      <c r="HS646" s="143"/>
      <c r="HT646" s="143"/>
      <c r="HU646" s="143"/>
      <c r="HV646" s="143"/>
      <c r="HW646" s="143"/>
      <c r="HX646" s="143"/>
      <c r="HY646" s="143"/>
      <c r="HZ646" s="143"/>
      <c r="IA646" s="143"/>
      <c r="IB646" s="143"/>
      <c r="IC646" s="143"/>
      <c r="ID646" s="143"/>
      <c r="IE646" s="143"/>
      <c r="IF646" s="143"/>
      <c r="IG646" s="143"/>
      <c r="IH646" s="143"/>
      <c r="II646" s="143"/>
      <c r="IJ646" s="143"/>
      <c r="IK646" s="143"/>
      <c r="IL646" s="143"/>
      <c r="IM646" s="143"/>
      <c r="IN646" s="136"/>
    </row>
    <row r="647" spans="1:256" ht="5.65" customHeight="1" x14ac:dyDescent="0.2">
      <c r="IN647" s="132"/>
    </row>
    <row r="654" spans="1:256" ht="5.65" customHeight="1" x14ac:dyDescent="0.2">
      <c r="AX654" s="132"/>
      <c r="AY654" s="132"/>
      <c r="AZ654" s="132"/>
      <c r="BA654" s="132"/>
      <c r="BB654" s="132"/>
      <c r="BC654" s="132"/>
      <c r="BD654" s="132"/>
      <c r="BE654" s="132"/>
      <c r="BF654" s="132"/>
      <c r="BG654" s="132"/>
      <c r="BH654" s="132"/>
      <c r="BI654" s="132"/>
      <c r="BJ654" s="132"/>
      <c r="BK654" s="132"/>
      <c r="BL654" s="132"/>
      <c r="BM654" s="132"/>
      <c r="BN654" s="132"/>
      <c r="BO654" s="132"/>
      <c r="BP654" s="132"/>
      <c r="BQ654" s="132"/>
      <c r="BR654" s="132"/>
      <c r="BS654" s="132"/>
      <c r="BT654" s="132"/>
      <c r="BU654" s="132"/>
      <c r="BV654" s="132"/>
      <c r="BW654" s="132"/>
      <c r="BX654" s="132"/>
      <c r="BY654" s="132"/>
      <c r="BZ654" s="132"/>
      <c r="CA654" s="132"/>
      <c r="CB654" s="132"/>
      <c r="CC654" s="132"/>
      <c r="CD654" s="132"/>
      <c r="CE654" s="132"/>
      <c r="CF654" s="132"/>
      <c r="CG654" s="132"/>
      <c r="CH654" s="132"/>
      <c r="CI654" s="132"/>
      <c r="CJ654" s="132"/>
      <c r="CK654" s="132"/>
      <c r="CL654" s="132"/>
      <c r="CM654" s="132"/>
      <c r="CN654" s="132"/>
      <c r="CO654" s="132"/>
      <c r="CP654" s="132"/>
      <c r="CQ654" s="132"/>
      <c r="CR654" s="132"/>
      <c r="CS654" s="132"/>
      <c r="CT654" s="132"/>
      <c r="CU654" s="132"/>
      <c r="CV654" s="132"/>
      <c r="CW654" s="132"/>
      <c r="CX654" s="132"/>
      <c r="CY654" s="132"/>
      <c r="CZ654" s="132"/>
      <c r="DA654" s="132"/>
      <c r="DB654" s="132"/>
      <c r="DC654" s="132"/>
      <c r="DD654" s="132"/>
      <c r="DE654" s="132"/>
      <c r="DF654" s="132"/>
      <c r="DG654" s="132"/>
      <c r="DH654" s="132"/>
      <c r="DI654" s="132"/>
      <c r="DJ654" s="132"/>
      <c r="DK654" s="132"/>
      <c r="DL654" s="132"/>
      <c r="DM654" s="132"/>
      <c r="DN654" s="132"/>
      <c r="DO654" s="132"/>
      <c r="DP654" s="132"/>
      <c r="DQ654" s="132"/>
      <c r="DR654" s="132"/>
      <c r="DS654" s="132"/>
      <c r="DT654" s="132"/>
      <c r="DU654" s="132"/>
      <c r="DV654" s="132"/>
      <c r="DW654" s="132"/>
      <c r="DX654" s="132"/>
      <c r="DY654" s="132"/>
      <c r="DZ654" s="132"/>
      <c r="EA654" s="132"/>
      <c r="EB654" s="132"/>
      <c r="EC654" s="132"/>
      <c r="ED654" s="132"/>
      <c r="EE654" s="132"/>
      <c r="EF654" s="132"/>
      <c r="EG654" s="132"/>
      <c r="EH654" s="132"/>
      <c r="EI654" s="132"/>
      <c r="EJ654" s="132"/>
      <c r="EK654" s="132"/>
      <c r="EL654" s="132"/>
      <c r="EM654" s="132"/>
      <c r="EN654" s="132"/>
      <c r="EO654" s="132"/>
      <c r="EP654" s="132"/>
      <c r="EQ654" s="132"/>
      <c r="ER654" s="132"/>
      <c r="ES654" s="132"/>
      <c r="ET654" s="132"/>
      <c r="EU654" s="132"/>
      <c r="EV654" s="132"/>
      <c r="EW654" s="132"/>
      <c r="EX654" s="132"/>
      <c r="EY654" s="132"/>
      <c r="EZ654" s="132"/>
      <c r="FA654" s="132"/>
      <c r="FB654" s="132"/>
      <c r="FC654" s="132"/>
      <c r="FD654" s="132"/>
      <c r="FE654" s="132"/>
      <c r="FF654" s="132"/>
      <c r="FG654" s="132"/>
      <c r="FH654" s="132"/>
      <c r="FI654" s="132"/>
      <c r="FJ654" s="132"/>
      <c r="FK654" s="132"/>
      <c r="FL654" s="132"/>
      <c r="FM654" s="132"/>
      <c r="FN654" s="132"/>
      <c r="FO654" s="132"/>
      <c r="FP654" s="132"/>
      <c r="FQ654" s="132"/>
      <c r="FR654" s="132"/>
      <c r="FS654" s="132"/>
      <c r="FT654" s="132"/>
      <c r="FU654" s="132"/>
      <c r="FV654" s="132"/>
      <c r="FW654" s="132"/>
      <c r="FX654" s="132"/>
      <c r="FY654" s="132"/>
      <c r="FZ654" s="132"/>
      <c r="GA654" s="132"/>
      <c r="GB654" s="132"/>
      <c r="GC654" s="132"/>
      <c r="GD654" s="132"/>
      <c r="GE654" s="132"/>
      <c r="GF654" s="132"/>
      <c r="GG654" s="132"/>
      <c r="GH654" s="132"/>
      <c r="GI654" s="132"/>
      <c r="GJ654" s="132"/>
      <c r="GK654" s="132"/>
      <c r="GL654" s="132"/>
      <c r="GM654" s="132"/>
      <c r="GN654" s="132"/>
      <c r="GO654" s="132"/>
      <c r="GP654" s="132"/>
      <c r="GQ654" s="132"/>
      <c r="GR654" s="132"/>
      <c r="GS654" s="132"/>
      <c r="GT654" s="132"/>
      <c r="GU654" s="132"/>
      <c r="GV654" s="132"/>
      <c r="GW654" s="132"/>
      <c r="GX654" s="132"/>
      <c r="GY654" s="132"/>
      <c r="GZ654" s="132"/>
      <c r="HA654" s="132"/>
      <c r="HB654" s="132"/>
      <c r="HC654" s="132"/>
      <c r="HD654" s="132"/>
      <c r="HE654" s="132"/>
      <c r="HF654" s="132"/>
      <c r="HG654" s="132"/>
      <c r="HH654" s="132"/>
      <c r="HI654" s="132"/>
      <c r="HJ654" s="132"/>
      <c r="HK654" s="132"/>
      <c r="HL654" s="132"/>
      <c r="HM654" s="132"/>
      <c r="HN654" s="132"/>
      <c r="HO654" s="132"/>
      <c r="HP654" s="132"/>
      <c r="HQ654" s="132"/>
      <c r="HR654" s="132"/>
      <c r="HS654" s="132"/>
      <c r="HT654" s="132"/>
      <c r="HU654" s="132"/>
      <c r="HV654" s="132"/>
      <c r="HW654" s="132"/>
      <c r="HX654" s="132"/>
      <c r="HY654" s="132"/>
      <c r="HZ654" s="132"/>
      <c r="IA654" s="132"/>
      <c r="IB654" s="132"/>
      <c r="IC654" s="132"/>
      <c r="ID654" s="132"/>
      <c r="IE654" s="132"/>
      <c r="IF654" s="132"/>
      <c r="IG654" s="132"/>
      <c r="IH654" s="132"/>
      <c r="II654" s="132"/>
      <c r="IJ654" s="132"/>
      <c r="IK654" s="132"/>
      <c r="IL654" s="132"/>
      <c r="IM654" s="132"/>
    </row>
    <row r="655" spans="1:256" s="144" customFormat="1" ht="5.65" customHeight="1" x14ac:dyDescent="0.2">
      <c r="A655" s="132"/>
      <c r="B655" s="132"/>
      <c r="C655" s="140"/>
      <c r="D655" s="141"/>
      <c r="E655" s="139"/>
      <c r="F655" s="139"/>
      <c r="G655" s="140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  <c r="AU655" s="135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36"/>
      <c r="BM655" s="136"/>
      <c r="BN655" s="136"/>
      <c r="BO655" s="136"/>
      <c r="BP655" s="136"/>
      <c r="BQ655" s="136"/>
      <c r="BR655" s="136"/>
      <c r="BS655" s="136"/>
      <c r="BT655" s="136"/>
      <c r="BU655" s="136"/>
      <c r="BV655" s="136"/>
      <c r="BW655" s="136"/>
      <c r="BX655" s="136"/>
      <c r="BY655" s="136"/>
      <c r="BZ655" s="136"/>
      <c r="CA655" s="136"/>
      <c r="CB655" s="136"/>
      <c r="CC655" s="136"/>
      <c r="CD655" s="136"/>
      <c r="CE655" s="136"/>
      <c r="CF655" s="136"/>
      <c r="CG655" s="136"/>
      <c r="CH655" s="136"/>
      <c r="CI655" s="136"/>
      <c r="CJ655" s="136"/>
      <c r="CK655" s="136"/>
      <c r="CL655" s="136"/>
      <c r="CM655" s="136"/>
      <c r="CN655" s="136"/>
      <c r="CO655" s="136"/>
      <c r="CP655" s="136"/>
      <c r="CQ655" s="136"/>
      <c r="CR655" s="136"/>
      <c r="CS655" s="136"/>
      <c r="CT655" s="136"/>
      <c r="CU655" s="136"/>
      <c r="CV655" s="136"/>
      <c r="CW655" s="136"/>
      <c r="CX655" s="136"/>
      <c r="CY655" s="136"/>
      <c r="CZ655" s="136"/>
      <c r="DA655" s="136"/>
      <c r="DB655" s="136"/>
      <c r="DC655" s="136"/>
      <c r="DD655" s="136"/>
      <c r="DE655" s="136"/>
      <c r="DF655" s="136"/>
      <c r="DG655" s="136"/>
      <c r="DH655" s="136"/>
      <c r="DI655" s="136"/>
      <c r="DJ655" s="136"/>
      <c r="DK655" s="136"/>
      <c r="DL655" s="136"/>
      <c r="DM655" s="136"/>
      <c r="DN655" s="136"/>
      <c r="DO655" s="136"/>
      <c r="DP655" s="136"/>
      <c r="DQ655" s="136"/>
      <c r="DR655" s="136"/>
      <c r="DS655" s="136"/>
      <c r="DT655" s="136"/>
      <c r="DU655" s="136"/>
      <c r="DV655" s="136"/>
      <c r="DW655" s="136"/>
      <c r="DX655" s="136"/>
      <c r="DY655" s="136"/>
      <c r="DZ655" s="136"/>
      <c r="EA655" s="136"/>
      <c r="EB655" s="136"/>
      <c r="EC655" s="136"/>
      <c r="ED655" s="136"/>
      <c r="EE655" s="136"/>
      <c r="EF655" s="136"/>
      <c r="EG655" s="136"/>
      <c r="EH655" s="136"/>
      <c r="EI655" s="136"/>
      <c r="EJ655" s="136"/>
      <c r="EK655" s="136"/>
      <c r="EL655" s="136"/>
      <c r="EM655" s="136"/>
      <c r="EN655" s="136"/>
      <c r="EO655" s="136"/>
      <c r="EP655" s="136"/>
      <c r="EQ655" s="136"/>
      <c r="ER655" s="136"/>
      <c r="ES655" s="136"/>
      <c r="ET655" s="136"/>
      <c r="EU655" s="136"/>
      <c r="EV655" s="136"/>
      <c r="EW655" s="136"/>
      <c r="EX655" s="136"/>
      <c r="EY655" s="136"/>
      <c r="EZ655" s="136"/>
      <c r="FA655" s="136"/>
      <c r="FB655" s="136"/>
      <c r="FC655" s="136"/>
      <c r="FD655" s="136"/>
      <c r="FE655" s="136"/>
      <c r="FF655" s="136"/>
      <c r="FG655" s="136"/>
      <c r="FH655" s="136"/>
      <c r="FI655" s="136"/>
      <c r="FJ655" s="136"/>
      <c r="FK655" s="136"/>
      <c r="FL655" s="136"/>
      <c r="FM655" s="136"/>
      <c r="FN655" s="136"/>
      <c r="FO655" s="136"/>
      <c r="FP655" s="136"/>
      <c r="FQ655" s="136"/>
      <c r="FR655" s="136"/>
      <c r="FS655" s="136"/>
      <c r="FT655" s="136"/>
      <c r="FU655" s="136"/>
      <c r="FV655" s="136"/>
      <c r="FW655" s="136"/>
      <c r="FX655" s="136"/>
      <c r="FY655" s="136"/>
      <c r="FZ655" s="136"/>
      <c r="GA655" s="136"/>
      <c r="GB655" s="136"/>
      <c r="GC655" s="136"/>
      <c r="GD655" s="136"/>
      <c r="GE655" s="136"/>
      <c r="GF655" s="136"/>
      <c r="GG655" s="136"/>
      <c r="GH655" s="136"/>
      <c r="GI655" s="136"/>
      <c r="GJ655" s="136"/>
      <c r="GK655" s="136"/>
      <c r="GL655" s="136"/>
      <c r="GM655" s="136"/>
      <c r="GN655" s="136"/>
      <c r="GO655" s="136"/>
      <c r="GP655" s="136"/>
      <c r="GQ655" s="136"/>
      <c r="GR655" s="136"/>
      <c r="GS655" s="136"/>
      <c r="GT655" s="136"/>
      <c r="GU655" s="136"/>
      <c r="GV655" s="136"/>
      <c r="GW655" s="136"/>
      <c r="GX655" s="136"/>
      <c r="GY655" s="136"/>
      <c r="GZ655" s="136"/>
      <c r="HA655" s="136"/>
      <c r="HB655" s="136"/>
      <c r="HC655" s="136"/>
      <c r="HD655" s="136"/>
      <c r="HE655" s="136"/>
      <c r="HF655" s="136"/>
      <c r="HG655" s="136"/>
      <c r="HH655" s="136"/>
      <c r="HI655" s="136"/>
      <c r="HJ655" s="136"/>
      <c r="HK655" s="136"/>
      <c r="HL655" s="136"/>
      <c r="HM655" s="136"/>
      <c r="HN655" s="136"/>
      <c r="HO655" s="136"/>
      <c r="HP655" s="136"/>
      <c r="HQ655" s="136"/>
      <c r="HR655" s="136"/>
      <c r="HS655" s="136"/>
      <c r="HT655" s="136"/>
      <c r="HU655" s="136"/>
      <c r="HV655" s="136"/>
      <c r="HW655" s="136"/>
      <c r="HX655" s="136"/>
      <c r="HY655" s="136"/>
      <c r="HZ655" s="136"/>
      <c r="IA655" s="136"/>
      <c r="IB655" s="136"/>
      <c r="IC655" s="136"/>
      <c r="ID655" s="136"/>
      <c r="IE655" s="136"/>
      <c r="IF655" s="136"/>
      <c r="IG655" s="136"/>
      <c r="IH655" s="136"/>
      <c r="II655" s="136"/>
      <c r="IJ655" s="136"/>
      <c r="IK655" s="136"/>
      <c r="IL655" s="136"/>
      <c r="IM655" s="136"/>
      <c r="IN655" s="136"/>
      <c r="IO655" s="136"/>
      <c r="IP655" s="136"/>
      <c r="IQ655" s="136"/>
      <c r="IR655" s="136"/>
      <c r="IS655" s="136"/>
      <c r="IT655" s="136"/>
      <c r="IU655" s="136"/>
      <c r="IV655" s="136"/>
    </row>
  </sheetData>
  <mergeCells count="9">
    <mergeCell ref="E1:G1"/>
    <mergeCell ref="E2:G2"/>
    <mergeCell ref="A5:G5"/>
    <mergeCell ref="A6:G6"/>
    <mergeCell ref="A7:A8"/>
    <mergeCell ref="B7:B8"/>
    <mergeCell ref="C7:C8"/>
    <mergeCell ref="D7:D8"/>
    <mergeCell ref="G7:G8"/>
  </mergeCells>
  <pageMargins left="0.19685039370078741" right="0" top="0.21" bottom="0.22" header="0.23" footer="0.17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5" ma:contentTypeDescription="Create a new document." ma:contentTypeScope="" ma:versionID="415013a3b085fc159e7c198d75653152">
  <xsd:schema xmlns:xsd="http://www.w3.org/2001/XMLSchema" xmlns:xs="http://www.w3.org/2001/XMLSchema" xmlns:p="http://schemas.microsoft.com/office/2006/metadata/properties" xmlns:ns1="http://schemas.microsoft.com/sharepoint/v3" xmlns:ns2="dce289a5-acda-4613-a989-fa689f678712" xmlns:ns3="899dc094-1e94-4f91-a470-511ad44b7ba1" targetNamespace="http://schemas.microsoft.com/office/2006/metadata/properties" ma:root="true" ma:fieldsID="bf555aaf00eaed447e478b4818f9d9b5" ns1:_="" ns2:_="" ns3:_="">
    <xsd:import namespace="http://schemas.microsoft.com/sharepoint/v3"/>
    <xsd:import namespace="dce289a5-acda-4613-a989-fa689f678712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uyenMucTaxHTField0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289a5-acda-4613-a989-fa689f678712" elementFormDefault="qualified">
    <xsd:import namespace="http://schemas.microsoft.com/office/2006/documentManagement/types"/>
    <xsd:import namespace="http://schemas.microsoft.com/office/infopath/2007/PartnerControls"/>
    <xsd:element name="ChuyenMucTaxHTField0" ma:index="11" nillable="true" ma:taxonomy="true" ma:internalName="ChuyenMucTaxHTField0" ma:taxonomyFieldName="ChuyenMuc" ma:displayName="Chuyên mục" ma:indexed="true" ma:readOnly="false" ma:default="" ma:fieldId="{0e753b97-92a0-45e3-9e63-acfe32dfa465}" ma:sspId="276cb2c1-58e7-4fad-b301-f6d0f95c055b" ma:termSetId="65cceb55-7880-4422-aa59-65d5fffb33e6" ma:anchorId="d2efebbc-8f0f-4bb3-9a2c-02c38bb4a79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87a893-c9d8-4322-b302-639835f7d73f}" ma:internalName="TaxCatchAll" ma:showField="CatchAllData" ma:web="899dc094-1e94-4f91-a470-511ad44b7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uyenMucTaxHTField0 xmlns="dce289a5-acda-4613-a989-fa689f678712">
      <Terms xmlns="http://schemas.microsoft.com/office/infopath/2007/PartnerControls"/>
    </ChuyenMucTaxHTField0>
    <TaxCatchAll xmlns="899dc094-1e94-4f91-a470-511ad44b7ba1"/>
    <PublishingExpirationDate xmlns="http://schemas.microsoft.com/sharepoint/v3" xsi:nil="true"/>
    <PublishingStartDate xmlns="http://schemas.microsoft.com/sharepoint/v3" xsi:nil="true"/>
    <_dlc_DocId xmlns="899dc094-1e94-4f91-a470-511ad44b7ba1">AJVNCJQTK6FV-201-225</_dlc_DocId>
    <_dlc_DocIdUrl xmlns="899dc094-1e94-4f91-a470-511ad44b7ba1">
      <Url>http://webadmin.ou.edu.vn/tcns/_layouts/DocIdRedir.aspx?ID=AJVNCJQTK6FV-201-225</Url>
      <Description>AJVNCJQTK6FV-201-225</Description>
    </_dlc_DocIdUrl>
  </documentManagement>
</p:properties>
</file>

<file path=customXml/itemProps1.xml><?xml version="1.0" encoding="utf-8"?>
<ds:datastoreItem xmlns:ds="http://schemas.openxmlformats.org/officeDocument/2006/customXml" ds:itemID="{E348EE95-63CE-4B08-87E2-282FE9806110}"/>
</file>

<file path=customXml/itemProps2.xml><?xml version="1.0" encoding="utf-8"?>
<ds:datastoreItem xmlns:ds="http://schemas.openxmlformats.org/officeDocument/2006/customXml" ds:itemID="{6913EC85-EFE0-4501-8F67-7D4DCA61C53D}"/>
</file>

<file path=customXml/itemProps3.xml><?xml version="1.0" encoding="utf-8"?>
<ds:datastoreItem xmlns:ds="http://schemas.openxmlformats.org/officeDocument/2006/customXml" ds:itemID="{C7BC1D3F-2425-4007-A0A9-B4C9E1A3ADAA}"/>
</file>

<file path=customXml/itemProps4.xml><?xml version="1.0" encoding="utf-8"?>
<ds:datastoreItem xmlns:ds="http://schemas.openxmlformats.org/officeDocument/2006/customXml" ds:itemID="{C77A65E5-4D2D-4A6D-84CB-AE6EB75E7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LĐ, NV 2022-2023</vt:lpstr>
      <vt:lpstr>KQ</vt:lpstr>
      <vt:lpstr>KQ!Print_Titles</vt:lpstr>
      <vt:lpstr>'LĐ, NV 2022-2023'!Print_Titles</vt:lpstr>
    </vt:vector>
  </TitlesOfParts>
  <Company>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QLNS</dc:creator>
  <cp:lastModifiedBy>Administrator</cp:lastModifiedBy>
  <cp:lastPrinted>2020-09-09T04:42:29Z</cp:lastPrinted>
  <dcterms:created xsi:type="dcterms:W3CDTF">2018-12-20T07:43:16Z</dcterms:created>
  <dcterms:modified xsi:type="dcterms:W3CDTF">2022-07-01T07:34:50Z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7457f3b1-3205-4cab-a331-ada13946123f</vt:lpwstr>
  </property>
  <property fmtid="{D5CDD505-2E9C-101B-9397-08002B2CF9AE}" pid="4" name="ChuyenMuc">
    <vt:lpwstr/>
  </property>
</Properties>
</file>